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Logistyka II stopień\"/>
    </mc:Choice>
  </mc:AlternateContent>
  <xr:revisionPtr revIDLastSave="0" documentId="13_ncr:1_{A537E714-B612-4EAB-9072-43446D4963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główny" sheetId="6" r:id="rId1"/>
    <sheet name="LP" sheetId="19" r:id="rId2"/>
    <sheet name="LBR" sheetId="9" r:id="rId3"/>
    <sheet name="TIS" sheetId="18" r:id="rId4"/>
  </sheets>
  <externalReferences>
    <externalReference r:id="rId5"/>
  </externalReferences>
  <definedNames>
    <definedName name="_xlnm.Print_Area" localSheetId="1">LP!$A$1:$AC$26</definedName>
    <definedName name="_xlnm.Print_Area" localSheetId="0">'plan główny'!$A$1:$AC$51</definedName>
    <definedName name="_xlnm.Print_Area" localSheetId="3">TIS!$A$1:$AC$26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" i="6" l="1"/>
  <c r="AQ8" i="6"/>
  <c r="B20" i="19"/>
  <c r="Y16" i="9"/>
  <c r="Z16" i="9"/>
  <c r="AA16" i="9"/>
  <c r="AB16" i="9"/>
  <c r="X16" i="9"/>
  <c r="AC16" i="9"/>
  <c r="Y17" i="9"/>
  <c r="X17" i="9"/>
  <c r="Z17" i="9"/>
  <c r="AA17" i="9"/>
  <c r="AB17" i="9"/>
  <c r="AC17" i="9"/>
  <c r="Y18" i="9"/>
  <c r="Z18" i="9"/>
  <c r="AA18" i="9"/>
  <c r="AB18" i="9"/>
  <c r="AC18" i="9"/>
  <c r="Y19" i="9"/>
  <c r="Z19" i="9"/>
  <c r="X19" i="9"/>
  <c r="AA19" i="9"/>
  <c r="AB19" i="9"/>
  <c r="AC19" i="9"/>
  <c r="Y20" i="9"/>
  <c r="Z20" i="9"/>
  <c r="AA20" i="9"/>
  <c r="AB20" i="9"/>
  <c r="AC20" i="9"/>
  <c r="Y21" i="9"/>
  <c r="Z21" i="9"/>
  <c r="AA21" i="9"/>
  <c r="AB21" i="9"/>
  <c r="AC21" i="9"/>
  <c r="Y22" i="9"/>
  <c r="Z22" i="9"/>
  <c r="AA22" i="9"/>
  <c r="AB22" i="9"/>
  <c r="X22" i="9"/>
  <c r="AC22" i="9"/>
  <c r="Y23" i="9"/>
  <c r="Z23" i="9"/>
  <c r="AA23" i="9"/>
  <c r="AB23" i="9"/>
  <c r="AC23" i="9"/>
  <c r="Y24" i="9"/>
  <c r="Z24" i="9"/>
  <c r="AA24" i="9"/>
  <c r="AB24" i="9"/>
  <c r="AC24" i="9"/>
  <c r="Y25" i="9"/>
  <c r="Z25" i="9"/>
  <c r="X25" i="9"/>
  <c r="AA25" i="9"/>
  <c r="AB25" i="9"/>
  <c r="AC25" i="9"/>
  <c r="D26" i="9"/>
  <c r="E26" i="9"/>
  <c r="F26" i="9"/>
  <c r="AA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Y27" i="6"/>
  <c r="Z27" i="6"/>
  <c r="AA27" i="6"/>
  <c r="AB27" i="6"/>
  <c r="AC27" i="6"/>
  <c r="Y28" i="6"/>
  <c r="X28" i="6" s="1"/>
  <c r="Z28" i="6"/>
  <c r="AB28" i="6"/>
  <c r="Z22" i="6"/>
  <c r="Z23" i="6"/>
  <c r="Z24" i="6"/>
  <c r="Z25" i="6"/>
  <c r="Z26" i="6"/>
  <c r="X26" i="6" s="1"/>
  <c r="Z29" i="6"/>
  <c r="Z30" i="6"/>
  <c r="Z31" i="6"/>
  <c r="AA28" i="6"/>
  <c r="AB22" i="6"/>
  <c r="AB23" i="6"/>
  <c r="AB24" i="6"/>
  <c r="AB25" i="6"/>
  <c r="AB26" i="6"/>
  <c r="AB29" i="6"/>
  <c r="AB30" i="6"/>
  <c r="AB31" i="6"/>
  <c r="AC28" i="6"/>
  <c r="Y23" i="6"/>
  <c r="AA23" i="6"/>
  <c r="AC23" i="6"/>
  <c r="Y24" i="6"/>
  <c r="AA24" i="6"/>
  <c r="AC24" i="6"/>
  <c r="Y26" i="6"/>
  <c r="AA26" i="6"/>
  <c r="AC26" i="6"/>
  <c r="Y15" i="6"/>
  <c r="Z15" i="6"/>
  <c r="Z19" i="6"/>
  <c r="Z16" i="6"/>
  <c r="Z17" i="6"/>
  <c r="Z18" i="6"/>
  <c r="Z20" i="6"/>
  <c r="X20" i="6"/>
  <c r="AA15" i="6"/>
  <c r="AB15" i="6"/>
  <c r="AC15" i="6"/>
  <c r="Y16" i="6"/>
  <c r="AB16" i="6"/>
  <c r="AA16" i="6"/>
  <c r="AA19" i="6"/>
  <c r="AC16" i="6"/>
  <c r="Y17" i="6"/>
  <c r="AA17" i="6"/>
  <c r="AB17" i="6"/>
  <c r="AC17" i="6"/>
  <c r="Y18" i="6"/>
  <c r="AB18" i="6"/>
  <c r="AA18" i="6"/>
  <c r="AC18" i="6"/>
  <c r="Y19" i="6"/>
  <c r="AB19" i="6"/>
  <c r="AC19" i="6"/>
  <c r="Y20" i="6"/>
  <c r="AA20" i="6"/>
  <c r="AB20" i="6"/>
  <c r="AC20" i="6"/>
  <c r="Y25" i="6"/>
  <c r="AA25" i="6"/>
  <c r="AC25" i="6"/>
  <c r="Y29" i="6"/>
  <c r="AA29" i="6"/>
  <c r="AC29" i="6"/>
  <c r="Y30" i="6"/>
  <c r="AA30" i="6"/>
  <c r="AC30" i="6"/>
  <c r="Y31" i="6"/>
  <c r="AA31" i="6"/>
  <c r="X31" i="6"/>
  <c r="AC31" i="6"/>
  <c r="Y16" i="19"/>
  <c r="Z16" i="19"/>
  <c r="AB16" i="19"/>
  <c r="AA16" i="19"/>
  <c r="AC16" i="19"/>
  <c r="Y17" i="19"/>
  <c r="Z17" i="19"/>
  <c r="AB17" i="19"/>
  <c r="AA17" i="19"/>
  <c r="AC17" i="19"/>
  <c r="Y18" i="19"/>
  <c r="Z18" i="19"/>
  <c r="AB18" i="19"/>
  <c r="AA18" i="19"/>
  <c r="AC18" i="19"/>
  <c r="Y19" i="19"/>
  <c r="Z19" i="19"/>
  <c r="AB19" i="19"/>
  <c r="AA19" i="19"/>
  <c r="AC19" i="19"/>
  <c r="Y20" i="19"/>
  <c r="Z20" i="19"/>
  <c r="AB20" i="19"/>
  <c r="AA20" i="19"/>
  <c r="X20" i="19"/>
  <c r="AC20" i="19"/>
  <c r="Y21" i="19"/>
  <c r="Z21" i="19"/>
  <c r="AB21" i="19"/>
  <c r="AA21" i="19"/>
  <c r="AC21" i="19"/>
  <c r="Y22" i="19"/>
  <c r="Z22" i="19"/>
  <c r="AB22" i="19"/>
  <c r="AA22" i="19"/>
  <c r="AC22" i="19"/>
  <c r="Y23" i="19"/>
  <c r="Z23" i="19"/>
  <c r="AB23" i="19"/>
  <c r="AA23" i="19"/>
  <c r="AC23" i="19"/>
  <c r="Y24" i="19"/>
  <c r="Z24" i="19"/>
  <c r="AB24" i="19"/>
  <c r="AA24" i="19"/>
  <c r="AC24" i="19"/>
  <c r="Y25" i="19"/>
  <c r="AB25" i="19"/>
  <c r="Z25" i="19"/>
  <c r="AA25" i="19"/>
  <c r="AC25" i="19"/>
  <c r="D26" i="19"/>
  <c r="E26" i="19"/>
  <c r="F26" i="19"/>
  <c r="G26" i="19"/>
  <c r="Q26" i="19"/>
  <c r="V26" i="19"/>
  <c r="H26" i="19"/>
  <c r="I26" i="19"/>
  <c r="N26" i="19"/>
  <c r="S26" i="19"/>
  <c r="J26" i="19"/>
  <c r="O26" i="19"/>
  <c r="Z26" i="19"/>
  <c r="T26" i="19"/>
  <c r="L26" i="19"/>
  <c r="K26" i="19"/>
  <c r="P26" i="19"/>
  <c r="U26" i="19"/>
  <c r="M26" i="19"/>
  <c r="R26" i="19"/>
  <c r="W26" i="19"/>
  <c r="AC26" i="19"/>
  <c r="Y16" i="18"/>
  <c r="Z16" i="18"/>
  <c r="AB16" i="18"/>
  <c r="AA16" i="18"/>
  <c r="AC16" i="18"/>
  <c r="Y17" i="18"/>
  <c r="Z17" i="18"/>
  <c r="AB17" i="18"/>
  <c r="AA17" i="18"/>
  <c r="AC17" i="18"/>
  <c r="Z18" i="18"/>
  <c r="Y18" i="18"/>
  <c r="AB18" i="18"/>
  <c r="AA18" i="18"/>
  <c r="AC18" i="18"/>
  <c r="Z19" i="18"/>
  <c r="Y19" i="18"/>
  <c r="AB19" i="18"/>
  <c r="AA19" i="18"/>
  <c r="AC19" i="18"/>
  <c r="Y20" i="18"/>
  <c r="Z20" i="18"/>
  <c r="AB20" i="18"/>
  <c r="AA20" i="18"/>
  <c r="AC20" i="18"/>
  <c r="Y21" i="18"/>
  <c r="Z21" i="18"/>
  <c r="AB21" i="18"/>
  <c r="AA21" i="18"/>
  <c r="AC21" i="18"/>
  <c r="Y22" i="18"/>
  <c r="Z22" i="18"/>
  <c r="AB22" i="18"/>
  <c r="AA22" i="18"/>
  <c r="AC22" i="18"/>
  <c r="Y23" i="18"/>
  <c r="Z23" i="18"/>
  <c r="AB23" i="18"/>
  <c r="AA23" i="18"/>
  <c r="AC23" i="18"/>
  <c r="Z24" i="18"/>
  <c r="AB24" i="18"/>
  <c r="Y24" i="18"/>
  <c r="AA24" i="18"/>
  <c r="AC24" i="18"/>
  <c r="Y25" i="18"/>
  <c r="Z25" i="18"/>
  <c r="AB25" i="18"/>
  <c r="AA25" i="18"/>
  <c r="AC25" i="18"/>
  <c r="D26" i="18"/>
  <c r="D33" i="6"/>
  <c r="D38" i="6"/>
  <c r="O26" i="18"/>
  <c r="O33" i="6"/>
  <c r="O38" i="6"/>
  <c r="T26" i="18"/>
  <c r="T33" i="6"/>
  <c r="T38" i="6"/>
  <c r="Q26" i="18"/>
  <c r="Q33" i="6"/>
  <c r="Q38" i="6"/>
  <c r="V26" i="18"/>
  <c r="V33" i="6"/>
  <c r="E26" i="18"/>
  <c r="E33" i="6"/>
  <c r="E38" i="6"/>
  <c r="D39" i="6" s="1"/>
  <c r="X39" i="6" s="1"/>
  <c r="F26" i="18"/>
  <c r="F33" i="6"/>
  <c r="F38" i="6"/>
  <c r="G26" i="18"/>
  <c r="G33" i="6"/>
  <c r="G38" i="6"/>
  <c r="H26" i="18"/>
  <c r="H33" i="6"/>
  <c r="I26" i="18"/>
  <c r="I33" i="6"/>
  <c r="I38" i="6"/>
  <c r="J26" i="18"/>
  <c r="J33" i="6"/>
  <c r="J38" i="6"/>
  <c r="K26" i="18"/>
  <c r="K33" i="6"/>
  <c r="K38" i="6"/>
  <c r="L26" i="18"/>
  <c r="L33" i="6"/>
  <c r="L38" i="6"/>
  <c r="M26" i="18"/>
  <c r="M33" i="6"/>
  <c r="M38" i="6"/>
  <c r="N26" i="18"/>
  <c r="N33" i="6"/>
  <c r="N38" i="6"/>
  <c r="P26" i="18"/>
  <c r="P33" i="6"/>
  <c r="P38" i="6"/>
  <c r="R26" i="18"/>
  <c r="R33" i="6"/>
  <c r="R38" i="6"/>
  <c r="S26" i="18"/>
  <c r="S33" i="6"/>
  <c r="S38" i="6"/>
  <c r="U26" i="18"/>
  <c r="U33" i="6"/>
  <c r="U38" i="6"/>
  <c r="W26" i="18"/>
  <c r="W33" i="6"/>
  <c r="W38" i="6"/>
  <c r="Y22" i="6"/>
  <c r="AA22" i="6"/>
  <c r="AA35" i="6"/>
  <c r="AA36" i="6"/>
  <c r="AA37" i="6"/>
  <c r="AA34" i="6"/>
  <c r="AB35" i="6"/>
  <c r="AB36" i="6"/>
  <c r="AB37" i="6"/>
  <c r="Y35" i="6"/>
  <c r="Y36" i="6"/>
  <c r="Y37" i="6"/>
  <c r="Z35" i="6"/>
  <c r="Z36" i="6"/>
  <c r="Z37" i="6"/>
  <c r="AC36" i="6"/>
  <c r="AC37" i="6"/>
  <c r="AC35" i="6"/>
  <c r="AC22" i="6"/>
  <c r="AC21" i="6"/>
  <c r="Y14" i="6"/>
  <c r="X21" i="9"/>
  <c r="Y26" i="9"/>
  <c r="X18" i="9"/>
  <c r="AC26" i="9"/>
  <c r="X23" i="9"/>
  <c r="AB26" i="9"/>
  <c r="X20" i="9"/>
  <c r="Z26" i="9"/>
  <c r="X24" i="9"/>
  <c r="X18" i="19"/>
  <c r="X21" i="19"/>
  <c r="X25" i="19"/>
  <c r="Z34" i="6"/>
  <c r="X37" i="6"/>
  <c r="X17" i="6"/>
  <c r="X23" i="6"/>
  <c r="X19" i="6"/>
  <c r="X27" i="6"/>
  <c r="X24" i="6"/>
  <c r="AB21" i="6"/>
  <c r="Z21" i="6"/>
  <c r="X24" i="18"/>
  <c r="X16" i="18"/>
  <c r="AB26" i="18"/>
  <c r="X24" i="19"/>
  <c r="X22" i="19"/>
  <c r="AA26" i="19"/>
  <c r="X17" i="19"/>
  <c r="AB26" i="19"/>
  <c r="Y26" i="19"/>
  <c r="X26" i="19"/>
  <c r="X23" i="19"/>
  <c r="X19" i="19"/>
  <c r="X16" i="19"/>
  <c r="X18" i="18"/>
  <c r="W40" i="6"/>
  <c r="AA26" i="18"/>
  <c r="AC26" i="18"/>
  <c r="AA33" i="6"/>
  <c r="AA32" i="6"/>
  <c r="Y26" i="18"/>
  <c r="X19" i="18"/>
  <c r="X20" i="18"/>
  <c r="X23" i="18"/>
  <c r="X25" i="18"/>
  <c r="X17" i="18"/>
  <c r="X21" i="18"/>
  <c r="X22" i="18"/>
  <c r="AB33" i="6"/>
  <c r="AB32" i="6"/>
  <c r="Z26" i="18"/>
  <c r="N39" i="6"/>
  <c r="AC33" i="6"/>
  <c r="AC32" i="6"/>
  <c r="X35" i="6"/>
  <c r="Y34" i="6"/>
  <c r="X30" i="6"/>
  <c r="X16" i="6"/>
  <c r="X15" i="6"/>
  <c r="AC34" i="6"/>
  <c r="AC40" i="6"/>
  <c r="X25" i="6"/>
  <c r="AC14" i="6"/>
  <c r="AA21" i="6"/>
  <c r="AA38" i="6" s="1"/>
  <c r="X18" i="6"/>
  <c r="AA14" i="6"/>
  <c r="X29" i="6"/>
  <c r="AB34" i="6"/>
  <c r="AB14" i="6"/>
  <c r="H38" i="6"/>
  <c r="M40" i="6"/>
  <c r="X36" i="6"/>
  <c r="V38" i="6"/>
  <c r="S39" i="6"/>
  <c r="N40" i="6"/>
  <c r="Z14" i="6"/>
  <c r="I39" i="6"/>
  <c r="X22" i="6"/>
  <c r="Y21" i="6"/>
  <c r="Y38" i="6" s="1"/>
  <c r="Y33" i="6"/>
  <c r="Z33" i="6"/>
  <c r="Z32" i="6"/>
  <c r="X14" i="6"/>
  <c r="X26" i="9"/>
  <c r="AB38" i="6"/>
  <c r="X26" i="18"/>
  <c r="AC39" i="6"/>
  <c r="AC38" i="6"/>
  <c r="X34" i="6"/>
  <c r="Y32" i="6"/>
  <c r="X32" i="6"/>
  <c r="X33" i="6"/>
  <c r="AP8" i="6"/>
  <c r="D40" i="6" l="1"/>
  <c r="X21" i="6"/>
  <c r="X38" i="6" s="1"/>
  <c r="Z38" i="6"/>
</calcChain>
</file>

<file path=xl/sharedStrings.xml><?xml version="1.0" encoding="utf-8"?>
<sst xmlns="http://schemas.openxmlformats.org/spreadsheetml/2006/main" count="317" uniqueCount="107">
  <si>
    <t>Załącznik nr 1</t>
  </si>
  <si>
    <r>
      <t xml:space="preserve">do </t>
    </r>
    <r>
      <rPr>
        <i/>
        <sz val="10"/>
        <rFont val="Calibri"/>
        <family val="2"/>
        <charset val="238"/>
      </rPr>
      <t>Programu studiów na kierunku logistyka - studia drugiego stopnia o profilu praktycznym,</t>
    </r>
    <r>
      <rPr>
        <sz val="10"/>
        <rFont val="Calibri"/>
        <family val="2"/>
        <charset val="238"/>
      </rPr>
      <t xml:space="preserve"> </t>
    </r>
  </si>
  <si>
    <t>z dnia 19 grudnia 2023 r.</t>
  </si>
  <si>
    <t>obowiązuje I rok od r.a. 2024/2025</t>
  </si>
  <si>
    <t>nazwa dyscypliny</t>
  </si>
  <si>
    <t>nauki o zarządzaniu i jakości</t>
  </si>
  <si>
    <t>ekonomia i finanse</t>
  </si>
  <si>
    <t>Ogółem</t>
  </si>
  <si>
    <t>kod dyscypliny</t>
  </si>
  <si>
    <t>V.6</t>
  </si>
  <si>
    <t>V.1</t>
  </si>
  <si>
    <t xml:space="preserve">PLAN  STUDIÓW  STACJONARNYCH II stopnia                 </t>
  </si>
  <si>
    <t>ECTS</t>
  </si>
  <si>
    <t>KIERUNEK: LOGISTYKA</t>
  </si>
  <si>
    <t>% ogółu ECTS</t>
  </si>
  <si>
    <t xml:space="preserve">PROFIL: PRAKTYCZNY </t>
  </si>
  <si>
    <t>Lp.</t>
  </si>
  <si>
    <t>Nazwa przedmiotu</t>
  </si>
  <si>
    <t>Forma zaliczenia</t>
  </si>
  <si>
    <t>ROK I</t>
  </si>
  <si>
    <t>ROK II</t>
  </si>
  <si>
    <t>w tym:</t>
  </si>
  <si>
    <t>1 sem.</t>
  </si>
  <si>
    <t>2 sem.</t>
  </si>
  <si>
    <t>3 sem.</t>
  </si>
  <si>
    <t>4 sem.</t>
  </si>
  <si>
    <t>w</t>
  </si>
  <si>
    <t>ćw</t>
  </si>
  <si>
    <t>lab</t>
  </si>
  <si>
    <t>p</t>
  </si>
  <si>
    <t>w.</t>
  </si>
  <si>
    <t>ćw.</t>
  </si>
  <si>
    <t>A. Przedmioty podstawowe</t>
  </si>
  <si>
    <t>BHP</t>
  </si>
  <si>
    <t>z I</t>
  </si>
  <si>
    <t>Język obcy</t>
  </si>
  <si>
    <t>z.o.I</t>
  </si>
  <si>
    <t>Socjologia w zarządzaniu współczesną organizacją</t>
  </si>
  <si>
    <t>z o. I</t>
  </si>
  <si>
    <t>Gospodarka rynkowa</t>
  </si>
  <si>
    <t>Wnioskowanie statystyczne</t>
  </si>
  <si>
    <t>Metodologia badań społecznych</t>
  </si>
  <si>
    <t>z o. II</t>
  </si>
  <si>
    <t>B. Przedmioty kierunkowe</t>
  </si>
  <si>
    <t>Zarządzanie strategiczne</t>
  </si>
  <si>
    <t>E I</t>
  </si>
  <si>
    <t>Procesy decyzyjne w logistyce</t>
  </si>
  <si>
    <t>Marketing w logistyce i zarządzanie produktem</t>
  </si>
  <si>
    <t>Logistyka międzynarodowa</t>
  </si>
  <si>
    <t>Rachunek kosztów działań logistycznych</t>
  </si>
  <si>
    <t>Zarządzanie logistyczne</t>
  </si>
  <si>
    <t>E II</t>
  </si>
  <si>
    <t>Innowacje w logistyce</t>
  </si>
  <si>
    <t>z.o.II</t>
  </si>
  <si>
    <t>Projektowanie systemów i procesów logistycznych</t>
  </si>
  <si>
    <t>Technologie ICT-ISOF/SAP</t>
  </si>
  <si>
    <t>Wykład fakultatywny w języku angielskim</t>
  </si>
  <si>
    <t>C. Moduł obieralny</t>
  </si>
  <si>
    <t>D. Dyplomowanie i praktyka</t>
  </si>
  <si>
    <t>V. 6</t>
  </si>
  <si>
    <t>Seminarium magisterskie</t>
  </si>
  <si>
    <t>z.o. II,III,IV</t>
  </si>
  <si>
    <t>Praca magisterska</t>
  </si>
  <si>
    <t>Praktyka</t>
  </si>
  <si>
    <t>zal.</t>
  </si>
  <si>
    <t>RAZEM</t>
  </si>
  <si>
    <t xml:space="preserve">  </t>
  </si>
  <si>
    <t>Moduł obieralny: TRANSPORT I SPEDYCJA</t>
  </si>
  <si>
    <t>Forma zalicz.</t>
  </si>
  <si>
    <t>C. Moduł obieralny: TRANSPORT I SPEDYCJA</t>
  </si>
  <si>
    <t>Orientacja na nabywcę przedsiębiorstw transportowych</t>
  </si>
  <si>
    <t>z o. III</t>
  </si>
  <si>
    <t>Zarządzanie przedsiębiorstwem transportowym</t>
  </si>
  <si>
    <t>5PL w systemach transportowych</t>
  </si>
  <si>
    <t>Technologie transportowe</t>
  </si>
  <si>
    <t>E III</t>
  </si>
  <si>
    <t>Organizacja przewozu towarów</t>
  </si>
  <si>
    <t>Logistyka miejska</t>
  </si>
  <si>
    <t>z o. IV</t>
  </si>
  <si>
    <t>Bezpieczeństwo procesów transportowych</t>
  </si>
  <si>
    <t xml:space="preserve">Transport inter/multimodalny w systemach logistycznych </t>
  </si>
  <si>
    <t>Specjalistyczne systemy transportowe</t>
  </si>
  <si>
    <t>E IV</t>
  </si>
  <si>
    <t>Paliwa alternatywne w transporcie</t>
  </si>
  <si>
    <t xml:space="preserve">Razem liczba godzin </t>
  </si>
  <si>
    <t>Moduł obieralny: LOGISTYKA PRZEDSIĘBIORSTW</t>
  </si>
  <si>
    <t>C. Moduł obieralny: LOGISTYKA PRZEDSIĘBIORSTW</t>
  </si>
  <si>
    <t>E-commerce w logistyce</t>
  </si>
  <si>
    <t>Konfigurowanie łańcucha dostaw</t>
  </si>
  <si>
    <t>5PL w systemach logistycznych</t>
  </si>
  <si>
    <t>Organizacja procesów dystrybucji</t>
  </si>
  <si>
    <t>Logistyka zwrotna</t>
  </si>
  <si>
    <t xml:space="preserve">Eurologistyka </t>
  </si>
  <si>
    <t>Controlling procesów w łancuchu dostaw</t>
  </si>
  <si>
    <t>Moduł obieralny: LOGISTYKA W BEZPIECZEŃSTWIE I RATOWNICTWIE</t>
  </si>
  <si>
    <t>C. Moduł obieralny: LOGISTYKA W BEZPIECZEŃSTWIE I RATOWNICTWIE</t>
  </si>
  <si>
    <t>Transport chorych i poszkodowanych</t>
  </si>
  <si>
    <t>Logistyczne aspekty zarządzania kryzysowego</t>
  </si>
  <si>
    <t>System ratownictwa medycznego w Polsce</t>
  </si>
  <si>
    <t>Zarządzanie potencjałem osobowym i sprzętowym</t>
  </si>
  <si>
    <t>Systemy teleinformatyczne w bezpieczeństwie i ratownictwie</t>
  </si>
  <si>
    <t>Infrastruktura krytyczna gospodarki narodowej</t>
  </si>
  <si>
    <t>Logistyka wybranych służb ratowniczych</t>
  </si>
  <si>
    <t>Prognozowanie i symulacja zagrożeń</t>
  </si>
  <si>
    <t>Logistyka w systemie bezpieczeństwa narodowego</t>
  </si>
  <si>
    <t>Komunikacja w zarządzaniu kryzysowym</t>
  </si>
  <si>
    <t>stanowiącego załącznik do Uchwały nr 61/000/2023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</si>
</sst>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b/>
      <sz val="5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sz val="7"/>
      <name val="Arial CE"/>
      <charset val="238"/>
    </font>
    <font>
      <sz val="8"/>
      <color indexed="10"/>
      <name val="Arial CE"/>
      <charset val="238"/>
    </font>
    <font>
      <i/>
      <sz val="6"/>
      <color indexed="10"/>
      <name val="Arial CE"/>
      <charset val="238"/>
    </font>
    <font>
      <b/>
      <i/>
      <sz val="8"/>
      <color indexed="10"/>
      <name val="Arial CE"/>
      <charset val="238"/>
    </font>
    <font>
      <b/>
      <sz val="7"/>
      <name val="Arial CE"/>
      <charset val="238"/>
    </font>
    <font>
      <i/>
      <sz val="7"/>
      <color indexed="10"/>
      <name val="Arial CE"/>
      <charset val="238"/>
    </font>
    <font>
      <b/>
      <i/>
      <sz val="6"/>
      <color indexed="10"/>
      <name val="Arial CE"/>
      <charset val="238"/>
    </font>
    <font>
      <sz val="7"/>
      <color indexed="10"/>
      <name val="Arial CE"/>
      <charset val="238"/>
    </font>
    <font>
      <b/>
      <i/>
      <sz val="7"/>
      <color indexed="10"/>
      <name val="Arial CE"/>
      <charset val="238"/>
    </font>
    <font>
      <i/>
      <sz val="6"/>
      <name val="Arial CE"/>
      <charset val="238"/>
    </font>
    <font>
      <b/>
      <i/>
      <sz val="7"/>
      <name val="Arial CE"/>
      <charset val="238"/>
    </font>
    <font>
      <i/>
      <sz val="7"/>
      <name val="Arial CE"/>
      <charset val="238"/>
    </font>
    <font>
      <i/>
      <sz val="10"/>
      <name val="Arial CE"/>
      <charset val="238"/>
    </font>
    <font>
      <i/>
      <sz val="5"/>
      <name val="Arial CE"/>
      <charset val="238"/>
    </font>
    <font>
      <i/>
      <sz val="7"/>
      <name val="Arial CE"/>
      <family val="2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sz val="6"/>
      <color indexed="10"/>
      <name val="Arial CE"/>
      <charset val="238"/>
    </font>
    <font>
      <i/>
      <sz val="7"/>
      <color rgb="FFFF0000"/>
      <name val="Arial CE"/>
      <charset val="238"/>
    </font>
    <font>
      <sz val="7"/>
      <color rgb="FF92D05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0" fillId="5" borderId="0" xfId="0" applyFill="1"/>
    <xf numFmtId="0" fontId="4" fillId="0" borderId="2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0" borderId="0" xfId="0" applyFont="1"/>
    <xf numFmtId="0" fontId="18" fillId="0" borderId="0" xfId="0" applyFont="1"/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/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0" fillId="0" borderId="0" xfId="0" applyFont="1"/>
    <xf numFmtId="0" fontId="3" fillId="0" borderId="0" xfId="0" applyFont="1" applyAlignment="1">
      <alignment horizontal="center" vertical="center"/>
    </xf>
    <xf numFmtId="0" fontId="24" fillId="0" borderId="0" xfId="0" applyFont="1"/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0" xfId="0" applyFont="1"/>
    <xf numFmtId="0" fontId="20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0" fontId="14" fillId="0" borderId="6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2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7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1" fillId="0" borderId="1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8" fillId="6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0" xfId="0" applyFont="1" applyAlignment="1">
      <alignment horizontal="right" vertical="top"/>
    </xf>
    <xf numFmtId="0" fontId="0" fillId="0" borderId="1" xfId="0" applyBorder="1" applyAlignment="1">
      <alignment horizontal="center"/>
    </xf>
    <xf numFmtId="0" fontId="3" fillId="0" borderId="1" xfId="0" applyFont="1" applyBorder="1"/>
    <xf numFmtId="9" fontId="0" fillId="0" borderId="1" xfId="0" applyNumberFormat="1" applyBorder="1"/>
    <xf numFmtId="0" fontId="0" fillId="5" borderId="1" xfId="0" applyFill="1" applyBorder="1"/>
    <xf numFmtId="0" fontId="8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30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28" fillId="0" borderId="0" xfId="0" applyFont="1" applyAlignment="1">
      <alignment horizontal="right" vertical="top"/>
    </xf>
    <xf numFmtId="0" fontId="28" fillId="6" borderId="0" xfId="0" applyFont="1" applyFill="1" applyAlignment="1">
      <alignment horizontal="right" vertical="top"/>
    </xf>
    <xf numFmtId="0" fontId="28" fillId="6" borderId="0" xfId="0" applyFont="1" applyFill="1" applyAlignment="1">
      <alignment horizontal="right" vertical="top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textRotation="90" wrapText="1"/>
    </xf>
    <xf numFmtId="0" fontId="11" fillId="5" borderId="29" xfId="0" applyFont="1" applyFill="1" applyBorder="1" applyAlignment="1">
      <alignment horizontal="center" vertical="center" textRotation="90" wrapText="1"/>
    </xf>
    <xf numFmtId="0" fontId="11" fillId="5" borderId="3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center" vertical="center" textRotation="90" wrapText="1"/>
    </xf>
    <xf numFmtId="0" fontId="22" fillId="0" borderId="14" xfId="0" applyFont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11" fillId="5" borderId="14" xfId="0" applyFont="1" applyFill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right"/>
    </xf>
    <xf numFmtId="0" fontId="1" fillId="0" borderId="3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ka%20Kope&#263;\AppData\Local\Microsoft\Windows\INetCache\Content.Outlook\K7BPQPO8\L%20NS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główny"/>
      <sheetName val="TIS"/>
      <sheetName val="LP"/>
      <sheetName val="LBR"/>
    </sheetNames>
    <sheetDataSet>
      <sheetData sheetId="0"/>
      <sheetData sheetId="1"/>
      <sheetData sheetId="2">
        <row r="20">
          <cell r="B20" t="str">
            <v>Finansowanie przedsiebiorstw logistycznych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3"/>
  <sheetViews>
    <sheetView tabSelected="1" zoomScaleNormal="100" workbookViewId="0">
      <selection sqref="A1:AC5"/>
    </sheetView>
  </sheetViews>
  <sheetFormatPr defaultRowHeight="12.75" x14ac:dyDescent="0.2"/>
  <cols>
    <col min="1" max="1" width="2.85546875" style="3" customWidth="1"/>
    <col min="2" max="2" width="33.7109375" style="34" customWidth="1"/>
    <col min="3" max="3" width="5.28515625" style="26" customWidth="1"/>
    <col min="4" max="7" width="3.28515625" style="44" customWidth="1"/>
    <col min="8" max="8" width="3.28515625" style="42" customWidth="1"/>
    <col min="9" max="12" width="3.28515625" style="44" customWidth="1"/>
    <col min="13" max="13" width="3.28515625" style="42" customWidth="1"/>
    <col min="14" max="17" width="3.28515625" style="45" customWidth="1"/>
    <col min="18" max="18" width="3.28515625" style="46" customWidth="1"/>
    <col min="19" max="22" width="3.28515625" style="44" customWidth="1"/>
    <col min="23" max="23" width="3.28515625" style="42" customWidth="1"/>
    <col min="24" max="24" width="5.42578125" style="45" customWidth="1"/>
    <col min="25" max="27" width="3.7109375" style="45" customWidth="1"/>
    <col min="28" max="28" width="3.7109375" style="46" customWidth="1"/>
    <col min="29" max="29" width="3.7109375" style="44" customWidth="1"/>
    <col min="30" max="30" width="11" style="44" hidden="1" customWidth="1"/>
    <col min="31" max="32" width="2.140625" style="44" hidden="1" customWidth="1"/>
    <col min="33" max="33" width="2.140625" style="42" hidden="1" customWidth="1"/>
    <col min="34" max="34" width="5.28515625" style="100" hidden="1" customWidth="1"/>
    <col min="35" max="35" width="3.28515625" style="101" hidden="1" customWidth="1"/>
    <col min="36" max="37" width="3.85546875" style="101" hidden="1" customWidth="1"/>
    <col min="38" max="38" width="3.140625" style="101" hidden="1" customWidth="1"/>
    <col min="39" max="39" width="3.7109375" style="102" hidden="1" customWidth="1"/>
    <col min="40" max="40" width="7" hidden="1" customWidth="1"/>
    <col min="41" max="41" width="10" hidden="1" customWidth="1"/>
    <col min="42" max="42" width="25.42578125" hidden="1" customWidth="1"/>
    <col min="43" max="45" width="0" hidden="1" customWidth="1"/>
  </cols>
  <sheetData>
    <row r="1" spans="1:44" s="93" customFormat="1" ht="12.95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44"/>
      <c r="AE1" s="44"/>
      <c r="AF1" s="44"/>
      <c r="AG1" s="42"/>
      <c r="AH1" s="100"/>
      <c r="AI1" s="101"/>
      <c r="AJ1" s="101"/>
      <c r="AK1" s="101"/>
      <c r="AL1" s="101"/>
      <c r="AM1" s="102"/>
      <c r="AN1"/>
      <c r="AO1"/>
      <c r="AP1"/>
      <c r="AQ1"/>
      <c r="AR1"/>
    </row>
    <row r="2" spans="1:44" s="93" customFormat="1" ht="12.95" customHeight="1" x14ac:dyDescent="0.2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44"/>
      <c r="AE2" s="44"/>
      <c r="AF2" s="44"/>
      <c r="AG2" s="42"/>
      <c r="AH2" s="100"/>
      <c r="AI2" s="101"/>
      <c r="AJ2" s="101"/>
      <c r="AK2" s="101"/>
      <c r="AL2" s="101"/>
      <c r="AM2" s="102"/>
      <c r="AN2"/>
      <c r="AO2"/>
      <c r="AP2"/>
      <c r="AQ2"/>
      <c r="AR2"/>
    </row>
    <row r="3" spans="1:44" s="93" customFormat="1" ht="12.95" customHeight="1" x14ac:dyDescent="0.2">
      <c r="A3" s="121" t="s">
        <v>106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44"/>
      <c r="AE3" s="44"/>
      <c r="AF3" s="44"/>
      <c r="AG3" s="42"/>
      <c r="AH3" s="100"/>
      <c r="AI3" s="101"/>
      <c r="AJ3" s="101"/>
      <c r="AK3" s="101"/>
      <c r="AL3" s="101"/>
      <c r="AM3" s="102"/>
      <c r="AN3"/>
      <c r="AO3"/>
      <c r="AP3"/>
      <c r="AQ3"/>
      <c r="AR3"/>
    </row>
    <row r="4" spans="1:44" s="93" customFormat="1" ht="12.95" customHeight="1" x14ac:dyDescent="0.2">
      <c r="A4" s="121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44"/>
      <c r="AE4" s="44"/>
      <c r="AF4" s="44"/>
      <c r="AG4" s="42"/>
      <c r="AH4" s="100"/>
      <c r="AI4" s="101"/>
      <c r="AJ4" s="101"/>
      <c r="AK4" s="101"/>
      <c r="AL4" s="101"/>
      <c r="AM4" s="102"/>
      <c r="AN4"/>
      <c r="AO4"/>
      <c r="AP4"/>
      <c r="AQ4"/>
      <c r="AR4"/>
    </row>
    <row r="5" spans="1:44" s="93" customFormat="1" ht="12.95" customHeight="1" x14ac:dyDescent="0.2">
      <c r="A5" s="122" t="s">
        <v>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/>
      <c r="AO5" s="103" t="s">
        <v>4</v>
      </c>
      <c r="AP5" s="104" t="s">
        <v>5</v>
      </c>
      <c r="AQ5" s="104" t="s">
        <v>6</v>
      </c>
      <c r="AR5" s="105" t="s">
        <v>7</v>
      </c>
    </row>
    <row r="6" spans="1:44" s="93" customFormat="1" ht="15" customHeigh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/>
      <c r="AO6" s="103" t="s">
        <v>8</v>
      </c>
      <c r="AP6" s="107" t="s">
        <v>9</v>
      </c>
      <c r="AQ6" s="107" t="s">
        <v>10</v>
      </c>
      <c r="AR6" s="108"/>
    </row>
    <row r="7" spans="1:44" s="47" customFormat="1" ht="15" customHeight="1" x14ac:dyDescent="0.2">
      <c r="A7" s="115" t="s">
        <v>11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O7" s="103" t="s">
        <v>12</v>
      </c>
      <c r="AP7" s="104">
        <v>107</v>
      </c>
      <c r="AQ7" s="104">
        <v>13</v>
      </c>
      <c r="AR7" s="104">
        <f>SUM(AP7:AQ7)</f>
        <v>120</v>
      </c>
    </row>
    <row r="8" spans="1:44" s="47" customFormat="1" ht="15" customHeight="1" x14ac:dyDescent="0.2">
      <c r="A8" s="115" t="s">
        <v>13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O8" s="103" t="s">
        <v>14</v>
      </c>
      <c r="AP8" s="109">
        <f>AP7/AR7</f>
        <v>0.89166666666666672</v>
      </c>
      <c r="AQ8" s="109">
        <f>AQ7/AR7</f>
        <v>0.10833333333333334</v>
      </c>
      <c r="AR8" s="109">
        <v>1</v>
      </c>
    </row>
    <row r="9" spans="1:44" ht="15" customHeight="1" x14ac:dyDescent="0.2">
      <c r="A9" s="115" t="s">
        <v>15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/>
      <c r="AE9"/>
      <c r="AF9"/>
      <c r="AG9"/>
      <c r="AH9"/>
      <c r="AI9"/>
      <c r="AJ9"/>
      <c r="AK9"/>
      <c r="AL9"/>
      <c r="AM9"/>
    </row>
    <row r="10" spans="1:44" ht="15.75" customHeight="1" thickBot="1" x14ac:dyDescent="0.25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/>
      <c r="AE10"/>
      <c r="AF10"/>
      <c r="AG10"/>
      <c r="AH10"/>
      <c r="AI10"/>
      <c r="AJ10"/>
      <c r="AK10"/>
      <c r="AL10"/>
      <c r="AM10"/>
    </row>
    <row r="11" spans="1:44" s="1" customFormat="1" ht="20.100000000000001" customHeight="1" x14ac:dyDescent="0.2">
      <c r="A11" s="123" t="s">
        <v>16</v>
      </c>
      <c r="B11" s="116" t="s">
        <v>17</v>
      </c>
      <c r="C11" s="149" t="s">
        <v>18</v>
      </c>
      <c r="D11" s="134" t="s">
        <v>19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4" t="s">
        <v>20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47" t="s">
        <v>7</v>
      </c>
      <c r="Y11" s="130" t="s">
        <v>21</v>
      </c>
      <c r="Z11" s="130"/>
      <c r="AA11" s="130"/>
      <c r="AB11" s="130"/>
      <c r="AC11" s="125" t="s">
        <v>12</v>
      </c>
      <c r="AD11" s="44"/>
      <c r="AE11" s="44"/>
      <c r="AF11" s="44"/>
      <c r="AG11" s="42"/>
      <c r="AH11" s="100"/>
      <c r="AI11" s="101"/>
      <c r="AJ11" s="101"/>
      <c r="AK11" s="101"/>
      <c r="AL11" s="101"/>
      <c r="AM11" s="102"/>
      <c r="AN11"/>
      <c r="AO11"/>
      <c r="AP11"/>
      <c r="AQ11"/>
      <c r="AR11"/>
    </row>
    <row r="12" spans="1:44" s="1" customFormat="1" ht="20.100000000000001" customHeight="1" x14ac:dyDescent="0.2">
      <c r="A12" s="124"/>
      <c r="B12" s="117"/>
      <c r="C12" s="150"/>
      <c r="D12" s="132" t="s">
        <v>22</v>
      </c>
      <c r="E12" s="133"/>
      <c r="F12" s="133"/>
      <c r="G12" s="133"/>
      <c r="H12" s="118" t="s">
        <v>12</v>
      </c>
      <c r="I12" s="132" t="s">
        <v>23</v>
      </c>
      <c r="J12" s="133"/>
      <c r="K12" s="133"/>
      <c r="L12" s="133"/>
      <c r="M12" s="118" t="s">
        <v>12</v>
      </c>
      <c r="N12" s="136" t="s">
        <v>24</v>
      </c>
      <c r="O12" s="137"/>
      <c r="P12" s="137"/>
      <c r="Q12" s="137"/>
      <c r="R12" s="118" t="s">
        <v>12</v>
      </c>
      <c r="S12" s="136" t="s">
        <v>25</v>
      </c>
      <c r="T12" s="137"/>
      <c r="U12" s="137"/>
      <c r="V12" s="137"/>
      <c r="W12" s="118" t="s">
        <v>12</v>
      </c>
      <c r="X12" s="148"/>
      <c r="Y12" s="131"/>
      <c r="Z12" s="131"/>
      <c r="AA12" s="131"/>
      <c r="AB12" s="131"/>
      <c r="AC12" s="126"/>
      <c r="AD12" s="152" t="s">
        <v>8</v>
      </c>
    </row>
    <row r="13" spans="1:44" s="2" customFormat="1" ht="20.100000000000001" customHeight="1" x14ac:dyDescent="0.2">
      <c r="A13" s="124"/>
      <c r="B13" s="117"/>
      <c r="C13" s="151"/>
      <c r="D13" s="10" t="s">
        <v>26</v>
      </c>
      <c r="E13" s="10" t="s">
        <v>27</v>
      </c>
      <c r="F13" s="16" t="s">
        <v>28</v>
      </c>
      <c r="G13" s="16" t="s">
        <v>29</v>
      </c>
      <c r="H13" s="119"/>
      <c r="I13" s="10" t="s">
        <v>26</v>
      </c>
      <c r="J13" s="10" t="s">
        <v>27</v>
      </c>
      <c r="K13" s="16" t="s">
        <v>28</v>
      </c>
      <c r="L13" s="16" t="s">
        <v>29</v>
      </c>
      <c r="M13" s="119"/>
      <c r="N13" s="11" t="s">
        <v>26</v>
      </c>
      <c r="O13" s="11" t="s">
        <v>27</v>
      </c>
      <c r="P13" s="17" t="s">
        <v>28</v>
      </c>
      <c r="Q13" s="17" t="s">
        <v>29</v>
      </c>
      <c r="R13" s="119"/>
      <c r="S13" s="11" t="s">
        <v>26</v>
      </c>
      <c r="T13" s="11" t="s">
        <v>27</v>
      </c>
      <c r="U13" s="17" t="s">
        <v>28</v>
      </c>
      <c r="V13" s="17" t="s">
        <v>29</v>
      </c>
      <c r="W13" s="119"/>
      <c r="X13" s="148"/>
      <c r="Y13" s="49" t="s">
        <v>30</v>
      </c>
      <c r="Z13" s="12" t="s">
        <v>31</v>
      </c>
      <c r="AA13" s="20" t="s">
        <v>28</v>
      </c>
      <c r="AB13" s="20" t="s">
        <v>29</v>
      </c>
      <c r="AC13" s="127"/>
      <c r="AD13" s="153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19" customFormat="1" ht="20.100000000000001" customHeight="1" x14ac:dyDescent="0.2">
      <c r="A14" s="140" t="s">
        <v>32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2"/>
      <c r="X14" s="53">
        <f t="shared" ref="X14:X22" si="0">SUM(Y14:AB14)</f>
        <v>184</v>
      </c>
      <c r="Y14" s="51">
        <f>SUM(Y15:Y20)</f>
        <v>109</v>
      </c>
      <c r="Z14" s="22">
        <f>SUM(Z15:Z20)</f>
        <v>30</v>
      </c>
      <c r="AA14" s="22">
        <f>SUM(AA15:AA20)</f>
        <v>30</v>
      </c>
      <c r="AB14" s="22">
        <f>SUM(AB15:AB20)</f>
        <v>15</v>
      </c>
      <c r="AC14" s="60">
        <f>SUM(AC15:AC20)</f>
        <v>16</v>
      </c>
      <c r="AD14" s="154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20.100000000000001" customHeight="1" x14ac:dyDescent="0.2">
      <c r="A15" s="62">
        <v>1</v>
      </c>
      <c r="B15" s="9" t="s">
        <v>33</v>
      </c>
      <c r="C15" s="63" t="s">
        <v>34</v>
      </c>
      <c r="D15" s="64">
        <v>4</v>
      </c>
      <c r="E15" s="64"/>
      <c r="F15" s="64"/>
      <c r="G15" s="64"/>
      <c r="H15" s="65">
        <v>0</v>
      </c>
      <c r="I15" s="64"/>
      <c r="J15" s="64"/>
      <c r="K15" s="64"/>
      <c r="L15" s="64"/>
      <c r="M15" s="65"/>
      <c r="N15" s="66"/>
      <c r="O15" s="66"/>
      <c r="P15" s="66"/>
      <c r="Q15" s="66"/>
      <c r="R15" s="67"/>
      <c r="S15" s="66"/>
      <c r="T15" s="66"/>
      <c r="U15" s="66"/>
      <c r="V15" s="66"/>
      <c r="W15" s="67"/>
      <c r="X15" s="54">
        <f t="shared" si="0"/>
        <v>4</v>
      </c>
      <c r="Y15" s="50">
        <f t="shared" ref="Y15:Y20" si="1">D15+I15+N15+S15</f>
        <v>4</v>
      </c>
      <c r="Z15" s="24">
        <f t="shared" ref="Z15:Z20" si="2">E15+J15+O15+T15</f>
        <v>0</v>
      </c>
      <c r="AA15" s="50">
        <f t="shared" ref="AA15:AA20" si="3">F15+K15+P15+U15</f>
        <v>0</v>
      </c>
      <c r="AB15" s="24">
        <f t="shared" ref="AB15:AB20" si="4">G15+L15+Q15+V15</f>
        <v>0</v>
      </c>
      <c r="AC15" s="59">
        <f t="shared" ref="AC15:AC20" si="5">H15+M15+R15+W15</f>
        <v>0</v>
      </c>
      <c r="AD15" s="110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ht="20.100000000000001" customHeight="1" x14ac:dyDescent="0.2">
      <c r="A16" s="62">
        <v>2</v>
      </c>
      <c r="B16" s="9" t="s">
        <v>35</v>
      </c>
      <c r="C16" s="63" t="s">
        <v>36</v>
      </c>
      <c r="D16" s="64"/>
      <c r="E16" s="64">
        <v>30</v>
      </c>
      <c r="F16" s="64"/>
      <c r="G16" s="64"/>
      <c r="H16" s="65">
        <v>3</v>
      </c>
      <c r="I16" s="64"/>
      <c r="J16" s="64"/>
      <c r="K16" s="64"/>
      <c r="L16" s="64"/>
      <c r="M16" s="65"/>
      <c r="N16" s="66"/>
      <c r="O16" s="66"/>
      <c r="P16" s="66"/>
      <c r="Q16" s="66"/>
      <c r="R16" s="67"/>
      <c r="S16" s="66"/>
      <c r="T16" s="66"/>
      <c r="U16" s="66"/>
      <c r="V16" s="66"/>
      <c r="W16" s="67"/>
      <c r="X16" s="54">
        <f t="shared" si="0"/>
        <v>30</v>
      </c>
      <c r="Y16" s="50">
        <f t="shared" si="1"/>
        <v>0</v>
      </c>
      <c r="Z16" s="24">
        <f t="shared" si="2"/>
        <v>30</v>
      </c>
      <c r="AA16" s="50">
        <f t="shared" si="3"/>
        <v>0</v>
      </c>
      <c r="AB16" s="24">
        <f t="shared" si="4"/>
        <v>0</v>
      </c>
      <c r="AC16" s="59">
        <f t="shared" si="5"/>
        <v>3</v>
      </c>
      <c r="AD16" s="107" t="s">
        <v>9</v>
      </c>
      <c r="AE16"/>
      <c r="AF16"/>
      <c r="AG16"/>
      <c r="AH16"/>
      <c r="AI16"/>
      <c r="AJ16"/>
      <c r="AK16"/>
      <c r="AL16"/>
      <c r="AM16"/>
    </row>
    <row r="17" spans="1:39" ht="20.100000000000001" customHeight="1" x14ac:dyDescent="0.2">
      <c r="A17" s="62">
        <v>3</v>
      </c>
      <c r="B17" s="9" t="s">
        <v>37</v>
      </c>
      <c r="C17" s="63" t="s">
        <v>38</v>
      </c>
      <c r="D17" s="64">
        <v>30</v>
      </c>
      <c r="E17" s="64"/>
      <c r="F17" s="64"/>
      <c r="G17" s="64"/>
      <c r="H17" s="65">
        <v>3</v>
      </c>
      <c r="I17" s="64"/>
      <c r="J17" s="64"/>
      <c r="K17" s="64"/>
      <c r="L17" s="64"/>
      <c r="M17" s="65"/>
      <c r="N17" s="66"/>
      <c r="O17" s="66"/>
      <c r="P17" s="66"/>
      <c r="Q17" s="66"/>
      <c r="R17" s="67"/>
      <c r="S17" s="66"/>
      <c r="T17" s="66"/>
      <c r="U17" s="66"/>
      <c r="V17" s="66"/>
      <c r="W17" s="67"/>
      <c r="X17" s="54">
        <f t="shared" si="0"/>
        <v>30</v>
      </c>
      <c r="Y17" s="50">
        <f t="shared" si="1"/>
        <v>30</v>
      </c>
      <c r="Z17" s="24">
        <f t="shared" si="2"/>
        <v>0</v>
      </c>
      <c r="AA17" s="50">
        <f t="shared" si="3"/>
        <v>0</v>
      </c>
      <c r="AB17" s="24">
        <f t="shared" si="4"/>
        <v>0</v>
      </c>
      <c r="AC17" s="59">
        <f t="shared" si="5"/>
        <v>3</v>
      </c>
      <c r="AD17" s="107" t="s">
        <v>9</v>
      </c>
      <c r="AE17"/>
      <c r="AF17"/>
      <c r="AG17"/>
      <c r="AH17"/>
      <c r="AI17"/>
      <c r="AJ17"/>
      <c r="AK17"/>
      <c r="AL17"/>
      <c r="AM17"/>
    </row>
    <row r="18" spans="1:39" ht="20.100000000000001" customHeight="1" x14ac:dyDescent="0.2">
      <c r="A18" s="62">
        <v>4</v>
      </c>
      <c r="B18" s="9" t="s">
        <v>39</v>
      </c>
      <c r="C18" s="63" t="s">
        <v>38</v>
      </c>
      <c r="D18" s="64">
        <v>30</v>
      </c>
      <c r="E18" s="64"/>
      <c r="F18" s="64"/>
      <c r="G18" s="64"/>
      <c r="H18" s="65">
        <v>4</v>
      </c>
      <c r="I18" s="64"/>
      <c r="J18" s="64"/>
      <c r="K18" s="64"/>
      <c r="L18" s="64"/>
      <c r="M18" s="65"/>
      <c r="N18" s="66"/>
      <c r="O18" s="66"/>
      <c r="P18" s="66"/>
      <c r="Q18" s="66"/>
      <c r="R18" s="67"/>
      <c r="S18" s="66"/>
      <c r="T18" s="66"/>
      <c r="U18" s="66"/>
      <c r="V18" s="66"/>
      <c r="W18" s="67"/>
      <c r="X18" s="54">
        <f t="shared" si="0"/>
        <v>30</v>
      </c>
      <c r="Y18" s="50">
        <f t="shared" si="1"/>
        <v>30</v>
      </c>
      <c r="Z18" s="24">
        <f t="shared" si="2"/>
        <v>0</v>
      </c>
      <c r="AA18" s="50">
        <f t="shared" si="3"/>
        <v>0</v>
      </c>
      <c r="AB18" s="24">
        <f t="shared" si="4"/>
        <v>0</v>
      </c>
      <c r="AC18" s="59">
        <f t="shared" si="5"/>
        <v>4</v>
      </c>
      <c r="AD18" s="107" t="s">
        <v>10</v>
      </c>
      <c r="AE18"/>
      <c r="AF18"/>
      <c r="AG18"/>
      <c r="AH18"/>
      <c r="AI18"/>
      <c r="AJ18"/>
      <c r="AK18"/>
      <c r="AL18"/>
      <c r="AM18"/>
    </row>
    <row r="19" spans="1:39" ht="20.100000000000001" customHeight="1" x14ac:dyDescent="0.2">
      <c r="A19" s="62">
        <v>5</v>
      </c>
      <c r="B19" s="9" t="s">
        <v>40</v>
      </c>
      <c r="C19" s="63" t="s">
        <v>38</v>
      </c>
      <c r="D19" s="64">
        <v>30</v>
      </c>
      <c r="E19" s="64"/>
      <c r="F19" s="64">
        <v>30</v>
      </c>
      <c r="G19" s="64"/>
      <c r="H19" s="65">
        <v>4</v>
      </c>
      <c r="I19" s="64"/>
      <c r="J19" s="64"/>
      <c r="K19" s="64"/>
      <c r="L19" s="64"/>
      <c r="M19" s="65"/>
      <c r="N19" s="66"/>
      <c r="O19" s="66"/>
      <c r="P19" s="66"/>
      <c r="Q19" s="66"/>
      <c r="R19" s="67"/>
      <c r="S19" s="66"/>
      <c r="T19" s="66"/>
      <c r="U19" s="66"/>
      <c r="V19" s="66"/>
      <c r="W19" s="67"/>
      <c r="X19" s="54">
        <f t="shared" si="0"/>
        <v>60</v>
      </c>
      <c r="Y19" s="50">
        <f t="shared" si="1"/>
        <v>30</v>
      </c>
      <c r="Z19" s="24">
        <f t="shared" si="2"/>
        <v>0</v>
      </c>
      <c r="AA19" s="50">
        <f t="shared" si="3"/>
        <v>30</v>
      </c>
      <c r="AB19" s="24">
        <f t="shared" si="4"/>
        <v>0</v>
      </c>
      <c r="AC19" s="59">
        <f t="shared" si="5"/>
        <v>4</v>
      </c>
      <c r="AD19" s="107" t="s">
        <v>10</v>
      </c>
      <c r="AE19"/>
      <c r="AF19"/>
      <c r="AG19"/>
      <c r="AH19"/>
      <c r="AI19"/>
      <c r="AJ19"/>
      <c r="AK19"/>
      <c r="AL19"/>
      <c r="AM19"/>
    </row>
    <row r="20" spans="1:39" ht="20.100000000000001" customHeight="1" x14ac:dyDescent="0.2">
      <c r="A20" s="62">
        <v>6</v>
      </c>
      <c r="B20" s="9" t="s">
        <v>41</v>
      </c>
      <c r="C20" s="63" t="s">
        <v>42</v>
      </c>
      <c r="D20" s="64"/>
      <c r="E20" s="64"/>
      <c r="F20" s="64"/>
      <c r="G20" s="64"/>
      <c r="H20" s="67"/>
      <c r="I20" s="64">
        <v>15</v>
      </c>
      <c r="J20" s="64"/>
      <c r="K20" s="64"/>
      <c r="L20" s="64">
        <v>15</v>
      </c>
      <c r="M20" s="67">
        <v>2</v>
      </c>
      <c r="N20" s="66"/>
      <c r="O20" s="66"/>
      <c r="P20" s="66"/>
      <c r="Q20" s="66"/>
      <c r="R20" s="67"/>
      <c r="S20" s="66"/>
      <c r="T20" s="66"/>
      <c r="U20" s="66"/>
      <c r="V20" s="66"/>
      <c r="W20" s="67"/>
      <c r="X20" s="54">
        <f t="shared" si="0"/>
        <v>30</v>
      </c>
      <c r="Y20" s="50">
        <f t="shared" si="1"/>
        <v>15</v>
      </c>
      <c r="Z20" s="24">
        <f t="shared" si="2"/>
        <v>0</v>
      </c>
      <c r="AA20" s="50">
        <f t="shared" si="3"/>
        <v>0</v>
      </c>
      <c r="AB20" s="24">
        <f t="shared" si="4"/>
        <v>15</v>
      </c>
      <c r="AC20" s="59">
        <f t="shared" si="5"/>
        <v>2</v>
      </c>
      <c r="AD20" s="107" t="s">
        <v>10</v>
      </c>
      <c r="AE20"/>
      <c r="AF20"/>
      <c r="AG20"/>
      <c r="AH20"/>
      <c r="AI20"/>
      <c r="AJ20"/>
      <c r="AK20"/>
      <c r="AL20"/>
      <c r="AM20"/>
    </row>
    <row r="21" spans="1:39" ht="20.100000000000001" customHeight="1" x14ac:dyDescent="0.2">
      <c r="A21" s="143" t="s">
        <v>43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5"/>
      <c r="X21" s="53">
        <f t="shared" si="0"/>
        <v>465</v>
      </c>
      <c r="Y21" s="51">
        <f>SUM(Y22:Y31)</f>
        <v>240</v>
      </c>
      <c r="Z21" s="22">
        <f>SUM(Z22:Z31)</f>
        <v>135</v>
      </c>
      <c r="AA21" s="22">
        <f>SUM(AA22:AA31)</f>
        <v>30</v>
      </c>
      <c r="AB21" s="22">
        <f>SUM(AB22:AB31)</f>
        <v>60</v>
      </c>
      <c r="AC21" s="61">
        <f>SUM(AC22:AC31)</f>
        <v>32</v>
      </c>
      <c r="AD21" s="107" t="s">
        <v>10</v>
      </c>
      <c r="AE21"/>
      <c r="AF21"/>
      <c r="AG21"/>
      <c r="AH21"/>
      <c r="AI21"/>
      <c r="AJ21"/>
      <c r="AK21"/>
      <c r="AL21"/>
      <c r="AM21"/>
    </row>
    <row r="22" spans="1:39" ht="20.100000000000001" customHeight="1" x14ac:dyDescent="0.2">
      <c r="A22" s="62">
        <v>1</v>
      </c>
      <c r="B22" s="9" t="s">
        <v>44</v>
      </c>
      <c r="C22" s="63" t="s">
        <v>45</v>
      </c>
      <c r="D22" s="64">
        <v>30</v>
      </c>
      <c r="E22" s="64">
        <v>30</v>
      </c>
      <c r="F22" s="64"/>
      <c r="G22" s="64"/>
      <c r="H22" s="65">
        <v>4</v>
      </c>
      <c r="I22" s="64"/>
      <c r="J22" s="64"/>
      <c r="K22" s="64"/>
      <c r="L22" s="64"/>
      <c r="M22" s="65"/>
      <c r="N22" s="66"/>
      <c r="O22" s="66"/>
      <c r="P22" s="66"/>
      <c r="Q22" s="66"/>
      <c r="R22" s="67"/>
      <c r="S22" s="66"/>
      <c r="T22" s="66"/>
      <c r="U22" s="66"/>
      <c r="V22" s="66"/>
      <c r="W22" s="67"/>
      <c r="X22" s="54">
        <f t="shared" si="0"/>
        <v>60</v>
      </c>
      <c r="Y22" s="50">
        <f t="shared" ref="Y22:AC31" si="6">D22+I22+N22+S22</f>
        <v>30</v>
      </c>
      <c r="Z22" s="24">
        <f t="shared" si="6"/>
        <v>30</v>
      </c>
      <c r="AA22" s="50">
        <f t="shared" si="6"/>
        <v>0</v>
      </c>
      <c r="AB22" s="24">
        <f t="shared" si="6"/>
        <v>0</v>
      </c>
      <c r="AC22" s="59">
        <f t="shared" si="6"/>
        <v>4</v>
      </c>
      <c r="AD22" s="107"/>
      <c r="AE22"/>
      <c r="AF22"/>
      <c r="AG22"/>
      <c r="AH22"/>
      <c r="AI22"/>
      <c r="AJ22"/>
      <c r="AK22"/>
      <c r="AL22"/>
      <c r="AM22"/>
    </row>
    <row r="23" spans="1:39" ht="20.100000000000001" customHeight="1" x14ac:dyDescent="0.2">
      <c r="A23" s="62">
        <v>2</v>
      </c>
      <c r="B23" s="80" t="s">
        <v>46</v>
      </c>
      <c r="C23" s="63" t="s">
        <v>45</v>
      </c>
      <c r="D23" s="64">
        <v>30</v>
      </c>
      <c r="E23" s="64"/>
      <c r="F23" s="64"/>
      <c r="G23" s="64">
        <v>30</v>
      </c>
      <c r="H23" s="65">
        <v>4</v>
      </c>
      <c r="I23" s="64"/>
      <c r="J23" s="64"/>
      <c r="K23" s="64"/>
      <c r="L23" s="64"/>
      <c r="M23" s="65"/>
      <c r="N23" s="66"/>
      <c r="O23" s="66"/>
      <c r="P23" s="66"/>
      <c r="Q23" s="66"/>
      <c r="R23" s="67"/>
      <c r="S23" s="66"/>
      <c r="T23" s="66"/>
      <c r="U23" s="66"/>
      <c r="V23" s="66"/>
      <c r="W23" s="67"/>
      <c r="X23" s="54">
        <f t="shared" ref="X23:X31" si="7">SUM(Y23:AB23)</f>
        <v>60</v>
      </c>
      <c r="Y23" s="50">
        <f t="shared" ref="Y23:AC24" si="8">D23+I23+N23+S23</f>
        <v>30</v>
      </c>
      <c r="Z23" s="24">
        <f t="shared" si="8"/>
        <v>0</v>
      </c>
      <c r="AA23" s="50">
        <f t="shared" si="8"/>
        <v>0</v>
      </c>
      <c r="AB23" s="24">
        <f t="shared" si="8"/>
        <v>30</v>
      </c>
      <c r="AC23" s="59">
        <f t="shared" si="8"/>
        <v>4</v>
      </c>
      <c r="AD23" s="107" t="s">
        <v>9</v>
      </c>
      <c r="AE23"/>
      <c r="AF23"/>
      <c r="AG23"/>
      <c r="AH23"/>
      <c r="AI23"/>
      <c r="AJ23"/>
      <c r="AK23"/>
      <c r="AL23"/>
      <c r="AM23"/>
    </row>
    <row r="24" spans="1:39" ht="20.100000000000001" customHeight="1" x14ac:dyDescent="0.2">
      <c r="A24" s="62">
        <v>3</v>
      </c>
      <c r="B24" s="9" t="s">
        <v>47</v>
      </c>
      <c r="C24" s="63" t="s">
        <v>36</v>
      </c>
      <c r="D24" s="64">
        <v>30</v>
      </c>
      <c r="E24" s="64">
        <v>30</v>
      </c>
      <c r="F24" s="64"/>
      <c r="G24" s="64"/>
      <c r="H24" s="65">
        <v>4</v>
      </c>
      <c r="I24" s="64"/>
      <c r="J24" s="64"/>
      <c r="K24" s="64"/>
      <c r="L24" s="64"/>
      <c r="M24" s="65"/>
      <c r="N24" s="66"/>
      <c r="O24" s="66"/>
      <c r="P24" s="66"/>
      <c r="Q24" s="66"/>
      <c r="R24" s="67"/>
      <c r="S24" s="66"/>
      <c r="T24" s="66"/>
      <c r="U24" s="66"/>
      <c r="V24" s="66"/>
      <c r="W24" s="67"/>
      <c r="X24" s="54">
        <f t="shared" si="7"/>
        <v>60</v>
      </c>
      <c r="Y24" s="50">
        <f t="shared" si="8"/>
        <v>30</v>
      </c>
      <c r="Z24" s="24">
        <f t="shared" si="8"/>
        <v>30</v>
      </c>
      <c r="AA24" s="50">
        <f t="shared" si="8"/>
        <v>0</v>
      </c>
      <c r="AB24" s="24">
        <f t="shared" si="8"/>
        <v>0</v>
      </c>
      <c r="AC24" s="59">
        <f t="shared" si="8"/>
        <v>4</v>
      </c>
      <c r="AD24" s="107" t="s">
        <v>9</v>
      </c>
      <c r="AE24"/>
      <c r="AF24"/>
      <c r="AG24"/>
      <c r="AH24"/>
      <c r="AI24"/>
      <c r="AJ24"/>
      <c r="AK24"/>
      <c r="AL24"/>
      <c r="AM24"/>
    </row>
    <row r="25" spans="1:39" ht="20.100000000000001" customHeight="1" x14ac:dyDescent="0.2">
      <c r="A25" s="62">
        <v>4</v>
      </c>
      <c r="B25" s="9" t="s">
        <v>48</v>
      </c>
      <c r="C25" s="63" t="s">
        <v>36</v>
      </c>
      <c r="D25" s="64">
        <v>15</v>
      </c>
      <c r="E25" s="64">
        <v>15</v>
      </c>
      <c r="F25" s="64"/>
      <c r="G25" s="64"/>
      <c r="H25" s="65">
        <v>2</v>
      </c>
      <c r="I25" s="64"/>
      <c r="J25" s="64"/>
      <c r="K25" s="64"/>
      <c r="L25" s="64"/>
      <c r="M25" s="65"/>
      <c r="N25" s="66"/>
      <c r="O25" s="66"/>
      <c r="P25" s="66"/>
      <c r="Q25" s="66"/>
      <c r="R25" s="67"/>
      <c r="S25" s="66"/>
      <c r="T25" s="66"/>
      <c r="U25" s="66"/>
      <c r="V25" s="66"/>
      <c r="W25" s="67"/>
      <c r="X25" s="54">
        <f t="shared" si="7"/>
        <v>30</v>
      </c>
      <c r="Y25" s="50">
        <f t="shared" si="6"/>
        <v>15</v>
      </c>
      <c r="Z25" s="24">
        <f t="shared" si="6"/>
        <v>15</v>
      </c>
      <c r="AA25" s="50">
        <f t="shared" si="6"/>
        <v>0</v>
      </c>
      <c r="AB25" s="24">
        <f t="shared" si="6"/>
        <v>0</v>
      </c>
      <c r="AC25" s="59">
        <f t="shared" si="6"/>
        <v>2</v>
      </c>
      <c r="AD25" s="107" t="s">
        <v>9</v>
      </c>
      <c r="AE25"/>
      <c r="AF25"/>
      <c r="AG25"/>
      <c r="AH25"/>
      <c r="AI25"/>
      <c r="AJ25"/>
      <c r="AK25"/>
      <c r="AL25"/>
      <c r="AM25"/>
    </row>
    <row r="26" spans="1:39" ht="20.100000000000001" customHeight="1" x14ac:dyDescent="0.2">
      <c r="A26" s="62">
        <v>5</v>
      </c>
      <c r="B26" s="9" t="s">
        <v>49</v>
      </c>
      <c r="C26" s="63" t="s">
        <v>38</v>
      </c>
      <c r="D26" s="64">
        <v>15</v>
      </c>
      <c r="E26" s="64">
        <v>15</v>
      </c>
      <c r="F26" s="88"/>
      <c r="G26" s="88"/>
      <c r="H26" s="87">
        <v>2</v>
      </c>
      <c r="I26" s="64"/>
      <c r="J26" s="64"/>
      <c r="K26" s="64"/>
      <c r="L26" s="64"/>
      <c r="M26" s="65"/>
      <c r="N26" s="66"/>
      <c r="O26" s="66"/>
      <c r="P26" s="66"/>
      <c r="Q26" s="66"/>
      <c r="R26" s="67"/>
      <c r="S26" s="66"/>
      <c r="T26" s="66"/>
      <c r="U26" s="66"/>
      <c r="V26" s="66"/>
      <c r="W26" s="67"/>
      <c r="X26" s="54">
        <f t="shared" si="7"/>
        <v>30</v>
      </c>
      <c r="Y26" s="50">
        <f t="shared" ref="Y26:AC28" si="9">D26+I26+N26+S26</f>
        <v>15</v>
      </c>
      <c r="Z26" s="24">
        <f t="shared" si="9"/>
        <v>15</v>
      </c>
      <c r="AA26" s="50">
        <f t="shared" si="9"/>
        <v>0</v>
      </c>
      <c r="AB26" s="24">
        <f t="shared" si="9"/>
        <v>0</v>
      </c>
      <c r="AC26" s="59">
        <f t="shared" si="9"/>
        <v>2</v>
      </c>
      <c r="AD26" s="107" t="s">
        <v>9</v>
      </c>
      <c r="AE26"/>
      <c r="AF26"/>
      <c r="AG26"/>
      <c r="AH26"/>
      <c r="AI26"/>
      <c r="AJ26"/>
      <c r="AK26"/>
      <c r="AL26"/>
      <c r="AM26"/>
    </row>
    <row r="27" spans="1:39" ht="20.100000000000001" customHeight="1" x14ac:dyDescent="0.2">
      <c r="A27" s="62">
        <v>6</v>
      </c>
      <c r="B27" s="9" t="s">
        <v>50</v>
      </c>
      <c r="C27" s="63" t="s">
        <v>51</v>
      </c>
      <c r="D27" s="64"/>
      <c r="E27" s="64"/>
      <c r="F27" s="64"/>
      <c r="G27" s="64"/>
      <c r="H27" s="65"/>
      <c r="I27" s="64">
        <v>30</v>
      </c>
      <c r="J27" s="64">
        <v>15</v>
      </c>
      <c r="K27" s="64"/>
      <c r="L27" s="64">
        <v>15</v>
      </c>
      <c r="M27" s="65">
        <v>5</v>
      </c>
      <c r="N27" s="66"/>
      <c r="O27" s="66"/>
      <c r="P27" s="66"/>
      <c r="Q27" s="66"/>
      <c r="R27" s="67"/>
      <c r="S27" s="66"/>
      <c r="T27" s="66"/>
      <c r="U27" s="66"/>
      <c r="V27" s="66"/>
      <c r="W27" s="67"/>
      <c r="X27" s="54">
        <f t="shared" si="7"/>
        <v>60</v>
      </c>
      <c r="Y27" s="50">
        <f t="shared" si="9"/>
        <v>30</v>
      </c>
      <c r="Z27" s="24">
        <f t="shared" si="9"/>
        <v>15</v>
      </c>
      <c r="AA27" s="50">
        <f t="shared" si="9"/>
        <v>0</v>
      </c>
      <c r="AB27" s="24">
        <f t="shared" si="9"/>
        <v>15</v>
      </c>
      <c r="AC27" s="59">
        <f t="shared" si="9"/>
        <v>5</v>
      </c>
      <c r="AD27" s="107" t="s">
        <v>9</v>
      </c>
      <c r="AE27"/>
      <c r="AF27"/>
      <c r="AG27"/>
      <c r="AH27"/>
      <c r="AI27"/>
      <c r="AJ27"/>
      <c r="AK27"/>
      <c r="AL27"/>
      <c r="AM27"/>
    </row>
    <row r="28" spans="1:39" ht="20.100000000000001" customHeight="1" x14ac:dyDescent="0.2">
      <c r="A28" s="62">
        <v>7</v>
      </c>
      <c r="B28" s="81" t="s">
        <v>52</v>
      </c>
      <c r="C28" s="63" t="s">
        <v>53</v>
      </c>
      <c r="D28" s="64"/>
      <c r="E28" s="64"/>
      <c r="F28" s="64"/>
      <c r="G28" s="64"/>
      <c r="H28" s="65"/>
      <c r="I28" s="64">
        <v>30</v>
      </c>
      <c r="J28" s="64">
        <v>15</v>
      </c>
      <c r="K28" s="64"/>
      <c r="L28" s="64"/>
      <c r="M28" s="65">
        <v>3</v>
      </c>
      <c r="N28" s="66"/>
      <c r="O28" s="66"/>
      <c r="P28" s="66"/>
      <c r="Q28" s="66"/>
      <c r="R28" s="67"/>
      <c r="S28" s="66"/>
      <c r="T28" s="66"/>
      <c r="U28" s="66"/>
      <c r="V28" s="66"/>
      <c r="W28" s="67"/>
      <c r="X28" s="54">
        <f t="shared" si="7"/>
        <v>45</v>
      </c>
      <c r="Y28" s="50">
        <f t="shared" si="9"/>
        <v>30</v>
      </c>
      <c r="Z28" s="24">
        <f t="shared" si="9"/>
        <v>15</v>
      </c>
      <c r="AA28" s="50">
        <f t="shared" si="9"/>
        <v>0</v>
      </c>
      <c r="AB28" s="24">
        <f t="shared" si="9"/>
        <v>0</v>
      </c>
      <c r="AC28" s="59">
        <f t="shared" si="9"/>
        <v>3</v>
      </c>
      <c r="AD28" s="107" t="s">
        <v>9</v>
      </c>
      <c r="AE28"/>
      <c r="AF28"/>
      <c r="AG28"/>
      <c r="AH28"/>
      <c r="AI28"/>
      <c r="AJ28"/>
      <c r="AK28"/>
      <c r="AL28"/>
      <c r="AM28"/>
    </row>
    <row r="29" spans="1:39" ht="20.100000000000001" customHeight="1" x14ac:dyDescent="0.2">
      <c r="A29" s="62">
        <v>8</v>
      </c>
      <c r="B29" s="80" t="s">
        <v>54</v>
      </c>
      <c r="C29" s="63" t="s">
        <v>51</v>
      </c>
      <c r="D29" s="64"/>
      <c r="E29" s="64"/>
      <c r="F29" s="64"/>
      <c r="G29" s="64"/>
      <c r="H29" s="65"/>
      <c r="I29" s="64">
        <v>30</v>
      </c>
      <c r="J29" s="64">
        <v>15</v>
      </c>
      <c r="K29" s="64"/>
      <c r="L29" s="64">
        <v>15</v>
      </c>
      <c r="M29" s="65">
        <v>4</v>
      </c>
      <c r="N29" s="66"/>
      <c r="O29" s="66"/>
      <c r="P29" s="66"/>
      <c r="Q29" s="66"/>
      <c r="R29" s="67"/>
      <c r="S29" s="66"/>
      <c r="T29" s="66"/>
      <c r="U29" s="66"/>
      <c r="V29" s="66"/>
      <c r="W29" s="67"/>
      <c r="X29" s="54">
        <f t="shared" si="7"/>
        <v>60</v>
      </c>
      <c r="Y29" s="50">
        <f t="shared" si="6"/>
        <v>30</v>
      </c>
      <c r="Z29" s="24">
        <f t="shared" si="6"/>
        <v>15</v>
      </c>
      <c r="AA29" s="50">
        <f t="shared" si="6"/>
        <v>0</v>
      </c>
      <c r="AB29" s="24">
        <f t="shared" si="6"/>
        <v>15</v>
      </c>
      <c r="AC29" s="59">
        <f t="shared" si="6"/>
        <v>4</v>
      </c>
      <c r="AD29" s="107" t="s">
        <v>9</v>
      </c>
      <c r="AE29"/>
      <c r="AF29"/>
      <c r="AG29"/>
      <c r="AH29"/>
      <c r="AI29"/>
      <c r="AJ29"/>
      <c r="AK29"/>
      <c r="AL29"/>
      <c r="AM29"/>
    </row>
    <row r="30" spans="1:39" ht="20.100000000000001" customHeight="1" x14ac:dyDescent="0.2">
      <c r="A30" s="62">
        <v>9</v>
      </c>
      <c r="B30" s="9" t="s">
        <v>55</v>
      </c>
      <c r="C30" s="63" t="s">
        <v>42</v>
      </c>
      <c r="D30" s="64"/>
      <c r="E30" s="64"/>
      <c r="F30" s="64"/>
      <c r="G30" s="64"/>
      <c r="H30" s="65"/>
      <c r="I30" s="64">
        <v>15</v>
      </c>
      <c r="J30" s="64"/>
      <c r="K30" s="64">
        <v>30</v>
      </c>
      <c r="L30" s="64"/>
      <c r="M30" s="65">
        <v>3</v>
      </c>
      <c r="N30" s="66"/>
      <c r="O30" s="66"/>
      <c r="P30" s="66"/>
      <c r="Q30" s="66"/>
      <c r="R30" s="67"/>
      <c r="S30" s="66"/>
      <c r="T30" s="66"/>
      <c r="U30" s="66"/>
      <c r="V30" s="66"/>
      <c r="W30" s="67"/>
      <c r="X30" s="54">
        <f t="shared" si="7"/>
        <v>45</v>
      </c>
      <c r="Y30" s="50">
        <f t="shared" si="6"/>
        <v>15</v>
      </c>
      <c r="Z30" s="24">
        <f t="shared" si="6"/>
        <v>0</v>
      </c>
      <c r="AA30" s="50">
        <f t="shared" si="6"/>
        <v>30</v>
      </c>
      <c r="AB30" s="24">
        <f t="shared" si="6"/>
        <v>0</v>
      </c>
      <c r="AC30" s="59">
        <f t="shared" si="6"/>
        <v>3</v>
      </c>
      <c r="AD30" s="107" t="s">
        <v>9</v>
      </c>
      <c r="AE30"/>
      <c r="AF30"/>
      <c r="AG30"/>
      <c r="AH30"/>
      <c r="AI30"/>
      <c r="AJ30"/>
      <c r="AK30"/>
      <c r="AL30"/>
      <c r="AM30"/>
    </row>
    <row r="31" spans="1:39" ht="20.100000000000001" customHeight="1" x14ac:dyDescent="0.2">
      <c r="A31" s="62">
        <v>10</v>
      </c>
      <c r="B31" s="9" t="s">
        <v>56</v>
      </c>
      <c r="C31" s="63" t="s">
        <v>42</v>
      </c>
      <c r="D31" s="64"/>
      <c r="E31" s="64"/>
      <c r="F31" s="64"/>
      <c r="G31" s="64"/>
      <c r="H31" s="65"/>
      <c r="I31" s="64">
        <v>15</v>
      </c>
      <c r="J31" s="64"/>
      <c r="K31" s="64"/>
      <c r="L31" s="64"/>
      <c r="M31" s="65">
        <v>1</v>
      </c>
      <c r="N31" s="66"/>
      <c r="O31" s="66"/>
      <c r="P31" s="66"/>
      <c r="Q31" s="66"/>
      <c r="R31" s="67"/>
      <c r="S31" s="66"/>
      <c r="T31" s="66"/>
      <c r="U31" s="66"/>
      <c r="V31" s="66"/>
      <c r="W31" s="67"/>
      <c r="X31" s="54">
        <f t="shared" si="7"/>
        <v>15</v>
      </c>
      <c r="Y31" s="50">
        <f t="shared" si="6"/>
        <v>15</v>
      </c>
      <c r="Z31" s="24">
        <f t="shared" si="6"/>
        <v>0</v>
      </c>
      <c r="AA31" s="50">
        <f t="shared" si="6"/>
        <v>0</v>
      </c>
      <c r="AB31" s="24">
        <f t="shared" si="6"/>
        <v>0</v>
      </c>
      <c r="AC31" s="59">
        <f t="shared" si="6"/>
        <v>1</v>
      </c>
      <c r="AD31" s="107" t="s">
        <v>9</v>
      </c>
      <c r="AE31"/>
      <c r="AF31"/>
      <c r="AG31"/>
      <c r="AH31"/>
      <c r="AI31"/>
      <c r="AJ31"/>
      <c r="AK31"/>
      <c r="AL31"/>
      <c r="AM31"/>
    </row>
    <row r="32" spans="1:39" ht="20.100000000000001" customHeight="1" x14ac:dyDescent="0.2">
      <c r="A32" s="143" t="s">
        <v>57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5"/>
      <c r="X32" s="53">
        <f>SUM(Y32:AB32)</f>
        <v>285</v>
      </c>
      <c r="Y32" s="51">
        <f>Y33</f>
        <v>105</v>
      </c>
      <c r="Z32" s="22">
        <f>Z33</f>
        <v>60</v>
      </c>
      <c r="AA32" s="22">
        <f>AA33</f>
        <v>15</v>
      </c>
      <c r="AB32" s="22">
        <f>AB33</f>
        <v>105</v>
      </c>
      <c r="AC32" s="60">
        <f>AC33</f>
        <v>36</v>
      </c>
      <c r="AD32" s="107" t="s">
        <v>9</v>
      </c>
      <c r="AE32"/>
      <c r="AF32"/>
      <c r="AG32"/>
      <c r="AH32"/>
      <c r="AI32"/>
      <c r="AJ32"/>
      <c r="AK32"/>
      <c r="AL32"/>
      <c r="AM32"/>
    </row>
    <row r="33" spans="1:44" ht="20.100000000000001" customHeight="1" x14ac:dyDescent="0.2">
      <c r="A33" s="62">
        <v>1</v>
      </c>
      <c r="B33" s="9"/>
      <c r="C33" s="63"/>
      <c r="D33" s="64">
        <f>TIS!D26</f>
        <v>0</v>
      </c>
      <c r="E33" s="64">
        <f>TIS!E26</f>
        <v>0</v>
      </c>
      <c r="F33" s="64">
        <f>TIS!F26</f>
        <v>0</v>
      </c>
      <c r="G33" s="64">
        <f>TIS!G26</f>
        <v>0</v>
      </c>
      <c r="H33" s="67">
        <f>TIS!H26</f>
        <v>0</v>
      </c>
      <c r="I33" s="64">
        <f>TIS!I26</f>
        <v>0</v>
      </c>
      <c r="J33" s="64">
        <f>TIS!J26</f>
        <v>0</v>
      </c>
      <c r="K33" s="64">
        <f>TIS!K26</f>
        <v>0</v>
      </c>
      <c r="L33" s="64">
        <f>TIS!L26</f>
        <v>0</v>
      </c>
      <c r="M33" s="67">
        <f>TIS!M26</f>
        <v>0</v>
      </c>
      <c r="N33" s="66">
        <f>TIS!N26</f>
        <v>45</v>
      </c>
      <c r="O33" s="66">
        <f>TIS!O26</f>
        <v>15</v>
      </c>
      <c r="P33" s="66">
        <f>TIS!P26</f>
        <v>15</v>
      </c>
      <c r="Q33" s="66">
        <f>TIS!Q26</f>
        <v>60</v>
      </c>
      <c r="R33" s="67">
        <f>TIS!R26</f>
        <v>18</v>
      </c>
      <c r="S33" s="66">
        <f>TIS!S26</f>
        <v>60</v>
      </c>
      <c r="T33" s="66">
        <f>TIS!T26</f>
        <v>45</v>
      </c>
      <c r="U33" s="66">
        <f>TIS!U26</f>
        <v>0</v>
      </c>
      <c r="V33" s="66">
        <f>TIS!V26</f>
        <v>45</v>
      </c>
      <c r="W33" s="67">
        <f>TIS!W26</f>
        <v>18</v>
      </c>
      <c r="X33" s="54">
        <f>SUM(Y33:AB33)</f>
        <v>285</v>
      </c>
      <c r="Y33" s="50">
        <f>D33+I33+N33+S33</f>
        <v>105</v>
      </c>
      <c r="Z33" s="24">
        <f>E33+J33+O33+T33</f>
        <v>60</v>
      </c>
      <c r="AA33" s="24">
        <f>F33+K33+P33+U33</f>
        <v>15</v>
      </c>
      <c r="AB33" s="24">
        <f>G33+L33+Q33+V33</f>
        <v>105</v>
      </c>
      <c r="AC33" s="59">
        <f>H33+M33+R33+W33</f>
        <v>36</v>
      </c>
      <c r="AD33" s="104"/>
      <c r="AE33"/>
      <c r="AF33"/>
      <c r="AG33"/>
      <c r="AH33"/>
      <c r="AI33"/>
      <c r="AJ33"/>
      <c r="AK33"/>
      <c r="AL33"/>
      <c r="AM33"/>
    </row>
    <row r="34" spans="1:44" ht="20.100000000000001" customHeight="1" x14ac:dyDescent="0.2">
      <c r="A34" s="143" t="s">
        <v>58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5"/>
      <c r="X34" s="53">
        <f>SUM(Y34:AB34)</f>
        <v>570</v>
      </c>
      <c r="Y34" s="52">
        <f>SUM(Y35:Y37)</f>
        <v>0</v>
      </c>
      <c r="Z34" s="48">
        <f>SUM(Z35:Z37)</f>
        <v>570</v>
      </c>
      <c r="AA34" s="48">
        <f>SUM(AA35:AA37)</f>
        <v>0</v>
      </c>
      <c r="AB34" s="48">
        <f>SUM(AB35:AB37)</f>
        <v>0</v>
      </c>
      <c r="AC34" s="61">
        <f>SUM(AC35:AC37)</f>
        <v>36</v>
      </c>
      <c r="AD34" s="107" t="s">
        <v>59</v>
      </c>
      <c r="AE34"/>
      <c r="AF34"/>
      <c r="AG34"/>
      <c r="AH34"/>
      <c r="AI34"/>
      <c r="AJ34"/>
      <c r="AK34"/>
      <c r="AL34"/>
      <c r="AM34"/>
    </row>
    <row r="35" spans="1:44" ht="20.100000000000001" customHeight="1" x14ac:dyDescent="0.2">
      <c r="A35" s="68">
        <v>1</v>
      </c>
      <c r="B35" s="28" t="s">
        <v>60</v>
      </c>
      <c r="C35" s="69" t="s">
        <v>61</v>
      </c>
      <c r="D35" s="70"/>
      <c r="E35" s="70"/>
      <c r="F35" s="70"/>
      <c r="G35" s="70"/>
      <c r="H35" s="71"/>
      <c r="I35" s="70"/>
      <c r="J35" s="70">
        <v>30</v>
      </c>
      <c r="K35" s="70"/>
      <c r="L35" s="72"/>
      <c r="M35" s="73">
        <v>2</v>
      </c>
      <c r="N35" s="74"/>
      <c r="O35" s="74">
        <v>30</v>
      </c>
      <c r="P35" s="74"/>
      <c r="Q35" s="74"/>
      <c r="R35" s="71">
        <v>2</v>
      </c>
      <c r="S35" s="74"/>
      <c r="T35" s="74">
        <v>30</v>
      </c>
      <c r="U35" s="74"/>
      <c r="V35" s="75"/>
      <c r="W35" s="73">
        <v>4</v>
      </c>
      <c r="X35" s="54">
        <f>Y35+Z35+AB35</f>
        <v>90</v>
      </c>
      <c r="Y35" s="50">
        <f t="shared" ref="Y35:AC37" si="10">D35+I35+N35+S35</f>
        <v>0</v>
      </c>
      <c r="Z35" s="24">
        <f t="shared" si="10"/>
        <v>90</v>
      </c>
      <c r="AA35" s="24">
        <f t="shared" si="10"/>
        <v>0</v>
      </c>
      <c r="AB35" s="24">
        <f t="shared" si="10"/>
        <v>0</v>
      </c>
      <c r="AC35" s="59">
        <f t="shared" si="10"/>
        <v>8</v>
      </c>
      <c r="AD35" s="104"/>
      <c r="AE35"/>
      <c r="AF35"/>
      <c r="AG35"/>
      <c r="AH35"/>
      <c r="AI35"/>
      <c r="AJ35"/>
      <c r="AK35"/>
      <c r="AL35"/>
      <c r="AM35"/>
    </row>
    <row r="36" spans="1:44" ht="20.100000000000001" customHeight="1" x14ac:dyDescent="0.2">
      <c r="A36" s="68">
        <v>2</v>
      </c>
      <c r="B36" s="9" t="s">
        <v>62</v>
      </c>
      <c r="C36" s="63"/>
      <c r="D36" s="64"/>
      <c r="E36" s="64"/>
      <c r="F36" s="64"/>
      <c r="G36" s="64"/>
      <c r="H36" s="67"/>
      <c r="I36" s="64"/>
      <c r="J36" s="64"/>
      <c r="K36" s="64"/>
      <c r="L36" s="64"/>
      <c r="M36" s="67"/>
      <c r="N36" s="66"/>
      <c r="O36" s="66"/>
      <c r="P36" s="66"/>
      <c r="Q36" s="66"/>
      <c r="R36" s="67"/>
      <c r="S36" s="66"/>
      <c r="T36" s="66"/>
      <c r="U36" s="66"/>
      <c r="V36" s="66"/>
      <c r="W36" s="67">
        <v>8</v>
      </c>
      <c r="X36" s="54">
        <f>Y36+Z36+AB36</f>
        <v>0</v>
      </c>
      <c r="Y36" s="50">
        <f t="shared" si="10"/>
        <v>0</v>
      </c>
      <c r="Z36" s="24">
        <f t="shared" si="10"/>
        <v>0</v>
      </c>
      <c r="AA36" s="24">
        <f t="shared" si="10"/>
        <v>0</v>
      </c>
      <c r="AB36" s="24">
        <f t="shared" si="10"/>
        <v>0</v>
      </c>
      <c r="AC36" s="59">
        <f t="shared" si="10"/>
        <v>8</v>
      </c>
      <c r="AD36" s="107" t="s">
        <v>59</v>
      </c>
      <c r="AE36"/>
      <c r="AF36"/>
      <c r="AG36"/>
      <c r="AH36"/>
      <c r="AI36"/>
      <c r="AJ36"/>
      <c r="AK36"/>
      <c r="AL36"/>
      <c r="AM36"/>
    </row>
    <row r="37" spans="1:44" ht="20.100000000000001" customHeight="1" x14ac:dyDescent="0.2">
      <c r="A37" s="68">
        <v>3</v>
      </c>
      <c r="B37" s="9" t="s">
        <v>63</v>
      </c>
      <c r="C37" s="63" t="s">
        <v>64</v>
      </c>
      <c r="D37" s="64"/>
      <c r="E37" s="64"/>
      <c r="F37" s="64"/>
      <c r="G37" s="64"/>
      <c r="H37" s="65"/>
      <c r="I37" s="64"/>
      <c r="J37" s="64">
        <v>240</v>
      </c>
      <c r="K37" s="64"/>
      <c r="L37" s="64"/>
      <c r="M37" s="65">
        <v>10</v>
      </c>
      <c r="N37" s="66"/>
      <c r="O37" s="66">
        <v>240</v>
      </c>
      <c r="P37" s="66"/>
      <c r="Q37" s="66"/>
      <c r="R37" s="65">
        <v>10</v>
      </c>
      <c r="S37" s="66"/>
      <c r="T37" s="66"/>
      <c r="U37" s="66"/>
      <c r="V37" s="66"/>
      <c r="W37" s="65"/>
      <c r="X37" s="54">
        <f>Y37+Z37+AB37</f>
        <v>480</v>
      </c>
      <c r="Y37" s="50">
        <f t="shared" si="10"/>
        <v>0</v>
      </c>
      <c r="Z37" s="24">
        <f t="shared" si="10"/>
        <v>480</v>
      </c>
      <c r="AA37" s="24">
        <f t="shared" si="10"/>
        <v>0</v>
      </c>
      <c r="AB37" s="24">
        <f t="shared" si="10"/>
        <v>0</v>
      </c>
      <c r="AC37" s="59">
        <f t="shared" si="10"/>
        <v>20</v>
      </c>
      <c r="AD37" s="107" t="s">
        <v>9</v>
      </c>
      <c r="AE37"/>
      <c r="AF37"/>
      <c r="AG37"/>
      <c r="AH37"/>
      <c r="AI37"/>
      <c r="AJ37"/>
      <c r="AK37"/>
      <c r="AL37"/>
      <c r="AM37"/>
    </row>
    <row r="38" spans="1:44" ht="20.100000000000001" customHeight="1" thickBot="1" x14ac:dyDescent="0.25">
      <c r="A38" s="164" t="s">
        <v>65</v>
      </c>
      <c r="B38" s="165"/>
      <c r="C38" s="165"/>
      <c r="D38" s="94">
        <f t="shared" ref="D38:W38" si="11">SUM(D14:D37)</f>
        <v>214</v>
      </c>
      <c r="E38" s="94">
        <f t="shared" si="11"/>
        <v>120</v>
      </c>
      <c r="F38" s="94">
        <f t="shared" si="11"/>
        <v>30</v>
      </c>
      <c r="G38" s="94">
        <f t="shared" si="11"/>
        <v>30</v>
      </c>
      <c r="H38" s="139">
        <f t="shared" si="11"/>
        <v>30</v>
      </c>
      <c r="I38" s="94">
        <f t="shared" si="11"/>
        <v>135</v>
      </c>
      <c r="J38" s="94">
        <f t="shared" si="11"/>
        <v>315</v>
      </c>
      <c r="K38" s="94">
        <f t="shared" si="11"/>
        <v>30</v>
      </c>
      <c r="L38" s="94">
        <f t="shared" si="11"/>
        <v>45</v>
      </c>
      <c r="M38" s="139">
        <f t="shared" si="11"/>
        <v>30</v>
      </c>
      <c r="N38" s="95">
        <f t="shared" si="11"/>
        <v>45</v>
      </c>
      <c r="O38" s="95">
        <f t="shared" si="11"/>
        <v>285</v>
      </c>
      <c r="P38" s="95">
        <f t="shared" si="11"/>
        <v>15</v>
      </c>
      <c r="Q38" s="95">
        <f t="shared" si="11"/>
        <v>60</v>
      </c>
      <c r="R38" s="139">
        <f t="shared" si="11"/>
        <v>30</v>
      </c>
      <c r="S38" s="95">
        <f t="shared" si="11"/>
        <v>60</v>
      </c>
      <c r="T38" s="95">
        <f t="shared" si="11"/>
        <v>75</v>
      </c>
      <c r="U38" s="95">
        <f t="shared" si="11"/>
        <v>0</v>
      </c>
      <c r="V38" s="95">
        <f t="shared" si="11"/>
        <v>45</v>
      </c>
      <c r="W38" s="139">
        <f t="shared" si="11"/>
        <v>30</v>
      </c>
      <c r="X38" s="98">
        <f t="shared" ref="X38:AC38" si="12">X14+X21+X32+X34</f>
        <v>1504</v>
      </c>
      <c r="Y38" s="99">
        <f t="shared" si="12"/>
        <v>454</v>
      </c>
      <c r="Z38" s="99">
        <f t="shared" si="12"/>
        <v>795</v>
      </c>
      <c r="AA38" s="99">
        <f t="shared" si="12"/>
        <v>75</v>
      </c>
      <c r="AB38" s="99">
        <f t="shared" si="12"/>
        <v>180</v>
      </c>
      <c r="AC38" s="155">
        <f t="shared" si="12"/>
        <v>120</v>
      </c>
      <c r="AD38" s="107" t="s">
        <v>59</v>
      </c>
      <c r="AE38"/>
      <c r="AF38"/>
      <c r="AG38"/>
      <c r="AH38"/>
      <c r="AI38"/>
      <c r="AJ38"/>
      <c r="AK38"/>
      <c r="AL38"/>
      <c r="AM38"/>
    </row>
    <row r="39" spans="1:44" ht="20.100000000000001" customHeight="1" x14ac:dyDescent="0.2">
      <c r="A39" s="164"/>
      <c r="B39" s="165"/>
      <c r="C39" s="165"/>
      <c r="D39" s="168">
        <f>SUM(D38:G38)</f>
        <v>394</v>
      </c>
      <c r="E39" s="168"/>
      <c r="F39" s="168"/>
      <c r="G39" s="168"/>
      <c r="H39" s="139"/>
      <c r="I39" s="168">
        <f>SUM(I38:L38)</f>
        <v>525</v>
      </c>
      <c r="J39" s="168"/>
      <c r="K39" s="168"/>
      <c r="L39" s="168"/>
      <c r="M39" s="139"/>
      <c r="N39" s="169">
        <f>SUM(N38:Q38)</f>
        <v>405</v>
      </c>
      <c r="O39" s="169"/>
      <c r="P39" s="169"/>
      <c r="Q39" s="169"/>
      <c r="R39" s="139"/>
      <c r="S39" s="169">
        <f>SUM(S38:V38)</f>
        <v>180</v>
      </c>
      <c r="T39" s="169"/>
      <c r="U39" s="169"/>
      <c r="V39" s="169"/>
      <c r="W39" s="146"/>
      <c r="X39" s="158">
        <f>D39+I39+N39+S39</f>
        <v>1504</v>
      </c>
      <c r="Y39" s="159"/>
      <c r="Z39" s="159"/>
      <c r="AA39" s="159"/>
      <c r="AB39" s="160"/>
      <c r="AC39" s="156" t="e">
        <f>#REF!+AC15+AC22+AC33+AC35</f>
        <v>#REF!</v>
      </c>
      <c r="AD39" s="107"/>
      <c r="AE39"/>
      <c r="AF39"/>
      <c r="AG39"/>
      <c r="AH39"/>
      <c r="AI39"/>
      <c r="AJ39"/>
      <c r="AK39"/>
      <c r="AL39"/>
      <c r="AM39"/>
    </row>
    <row r="40" spans="1:44" ht="20.100000000000001" customHeight="1" thickBot="1" x14ac:dyDescent="0.25">
      <c r="A40" s="166"/>
      <c r="B40" s="167"/>
      <c r="C40" s="167"/>
      <c r="D40" s="170">
        <f>D39+I39</f>
        <v>919</v>
      </c>
      <c r="E40" s="170"/>
      <c r="F40" s="170"/>
      <c r="G40" s="170"/>
      <c r="H40" s="170"/>
      <c r="I40" s="170"/>
      <c r="J40" s="170"/>
      <c r="K40" s="170"/>
      <c r="L40" s="170"/>
      <c r="M40" s="96">
        <f>H38+M38</f>
        <v>60</v>
      </c>
      <c r="N40" s="138">
        <f>N39+S39</f>
        <v>585</v>
      </c>
      <c r="O40" s="138"/>
      <c r="P40" s="138"/>
      <c r="Q40" s="138"/>
      <c r="R40" s="138"/>
      <c r="S40" s="138"/>
      <c r="T40" s="138"/>
      <c r="U40" s="138"/>
      <c r="V40" s="138"/>
      <c r="W40" s="97">
        <f>R38+W38</f>
        <v>60</v>
      </c>
      <c r="X40" s="161"/>
      <c r="Y40" s="162"/>
      <c r="Z40" s="162"/>
      <c r="AA40" s="162"/>
      <c r="AB40" s="163"/>
      <c r="AC40" s="157" t="e">
        <f>#REF!+AC17+AC29+AC34+#REF!</f>
        <v>#REF!</v>
      </c>
      <c r="AD40" s="107"/>
      <c r="AE40"/>
      <c r="AF40"/>
      <c r="AG40"/>
      <c r="AH40"/>
      <c r="AI40"/>
      <c r="AJ40"/>
      <c r="AK40"/>
      <c r="AL40"/>
      <c r="AM40"/>
    </row>
    <row r="41" spans="1:44" s="4" customFormat="1" ht="13.5" customHeight="1" x14ac:dyDescent="0.2">
      <c r="B41" s="39"/>
      <c r="C41" s="27"/>
      <c r="D41" s="44"/>
      <c r="E41" s="44"/>
      <c r="F41" s="44"/>
      <c r="G41" s="44"/>
      <c r="H41" s="44"/>
      <c r="I41" s="44"/>
      <c r="J41" s="44"/>
      <c r="K41" s="44"/>
      <c r="L41" s="44"/>
      <c r="M41" s="43"/>
      <c r="N41" s="44"/>
      <c r="O41" s="44"/>
      <c r="P41" s="44"/>
      <c r="Q41" s="44"/>
      <c r="R41" s="44"/>
      <c r="S41" s="44"/>
      <c r="T41" s="44"/>
      <c r="U41" s="44"/>
      <c r="V41" s="44"/>
      <c r="W41" s="43"/>
      <c r="X41" s="44"/>
      <c r="Y41" s="44"/>
      <c r="Z41" s="44"/>
      <c r="AA41" s="44"/>
      <c r="AB41" s="44"/>
      <c r="AC41" s="44"/>
      <c r="AD41" s="104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44" s="4" customFormat="1" ht="12" customHeight="1" x14ac:dyDescent="0.2">
      <c r="B42" s="34"/>
      <c r="C42" s="27"/>
      <c r="D42" s="44"/>
      <c r="E42" s="44"/>
      <c r="F42" s="44"/>
      <c r="G42" s="44"/>
      <c r="H42" s="42"/>
      <c r="I42" s="44"/>
      <c r="J42" s="44"/>
      <c r="K42" s="44"/>
      <c r="L42" s="44"/>
      <c r="M42" s="42"/>
      <c r="N42" s="45"/>
      <c r="O42" s="45"/>
      <c r="P42" s="45"/>
      <c r="Q42" s="45"/>
      <c r="R42" s="46"/>
      <c r="S42" s="44"/>
      <c r="T42" s="44"/>
      <c r="U42" s="44"/>
      <c r="V42" s="44"/>
      <c r="W42" s="42"/>
      <c r="X42" s="45"/>
      <c r="Y42" s="45"/>
      <c r="Z42" s="45"/>
      <c r="AA42" s="45"/>
      <c r="AB42" s="46"/>
      <c r="AC42" s="44"/>
      <c r="AD42" s="44"/>
      <c r="AE42" s="44"/>
      <c r="AF42" s="44"/>
      <c r="AG42" s="43"/>
      <c r="AH42" s="111"/>
      <c r="AI42" s="111"/>
      <c r="AJ42" s="111"/>
      <c r="AK42" s="111"/>
      <c r="AL42" s="111"/>
      <c r="AM42" s="112"/>
      <c r="AN42" s="4" t="s">
        <v>66</v>
      </c>
    </row>
    <row r="43" spans="1:44" x14ac:dyDescent="0.2">
      <c r="AH43" s="113"/>
      <c r="AI43" s="44"/>
      <c r="AJ43" s="44"/>
      <c r="AK43" s="44"/>
      <c r="AL43" s="44"/>
      <c r="AM43" s="114"/>
      <c r="AN43" s="4"/>
      <c r="AO43" s="4"/>
      <c r="AP43" s="4"/>
      <c r="AQ43" s="4"/>
      <c r="AR43" s="4"/>
    </row>
  </sheetData>
  <mergeCells count="43">
    <mergeCell ref="AD12:AD14"/>
    <mergeCell ref="AC38:AC40"/>
    <mergeCell ref="X39:AB40"/>
    <mergeCell ref="A32:W32"/>
    <mergeCell ref="A34:W34"/>
    <mergeCell ref="A38:C40"/>
    <mergeCell ref="I39:L39"/>
    <mergeCell ref="R12:R13"/>
    <mergeCell ref="H38:H39"/>
    <mergeCell ref="M38:M39"/>
    <mergeCell ref="S39:V39"/>
    <mergeCell ref="D40:L40"/>
    <mergeCell ref="N39:Q39"/>
    <mergeCell ref="D39:G39"/>
    <mergeCell ref="N11:W11"/>
    <mergeCell ref="S12:V12"/>
    <mergeCell ref="A9:AC9"/>
    <mergeCell ref="D11:M11"/>
    <mergeCell ref="N40:V40"/>
    <mergeCell ref="R38:R39"/>
    <mergeCell ref="A14:W14"/>
    <mergeCell ref="A21:W21"/>
    <mergeCell ref="W38:W39"/>
    <mergeCell ref="X11:X13"/>
    <mergeCell ref="C11:C13"/>
    <mergeCell ref="D12:G12"/>
    <mergeCell ref="N12:Q12"/>
    <mergeCell ref="A7:AC7"/>
    <mergeCell ref="B11:B13"/>
    <mergeCell ref="W12:W13"/>
    <mergeCell ref="A1:AC1"/>
    <mergeCell ref="A2:AC2"/>
    <mergeCell ref="A4:AC4"/>
    <mergeCell ref="A3:AC3"/>
    <mergeCell ref="A8:AC8"/>
    <mergeCell ref="A5:AC5"/>
    <mergeCell ref="A11:A13"/>
    <mergeCell ref="AC11:AC13"/>
    <mergeCell ref="H12:H13"/>
    <mergeCell ref="A10:AC10"/>
    <mergeCell ref="Y11:AB12"/>
    <mergeCell ref="I12:L12"/>
    <mergeCell ref="M12:M13"/>
  </mergeCells>
  <phoneticPr fontId="0" type="noConversion"/>
  <printOptions horizontalCentered="1"/>
  <pageMargins left="0.19685039370078741" right="0.23622047244094491" top="0.39370078740157483" bottom="0.23622047244094491" header="0.86614173228346458" footer="0.3149606299212598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31"/>
  <sheetViews>
    <sheetView zoomScaleNormal="100" workbookViewId="0">
      <selection sqref="A1:AC5"/>
    </sheetView>
  </sheetViews>
  <sheetFormatPr defaultRowHeight="12.75" x14ac:dyDescent="0.2"/>
  <cols>
    <col min="1" max="1" width="2.85546875" style="3" customWidth="1"/>
    <col min="2" max="2" width="33.85546875" style="3" customWidth="1"/>
    <col min="3" max="3" width="5.5703125" style="26" customWidth="1"/>
    <col min="4" max="7" width="3.28515625" style="5" customWidth="1"/>
    <col min="8" max="8" width="3.5703125" style="14" customWidth="1"/>
    <col min="9" max="12" width="3.28515625" style="5" customWidth="1"/>
    <col min="13" max="13" width="3.5703125" style="42" customWidth="1"/>
    <col min="14" max="17" width="3.28515625" style="6" customWidth="1"/>
    <col min="18" max="18" width="3.5703125" style="15" customWidth="1"/>
    <col min="19" max="22" width="3.28515625" style="5" customWidth="1"/>
    <col min="23" max="23" width="3.5703125" style="14" customWidth="1"/>
    <col min="24" max="24" width="3.5703125" style="6" customWidth="1"/>
    <col min="25" max="27" width="3.7109375" style="6" customWidth="1"/>
    <col min="28" max="28" width="3.7109375" style="15" customWidth="1"/>
    <col min="29" max="29" width="3.7109375" style="5" customWidth="1"/>
    <col min="30" max="30" width="2.28515625" style="5" hidden="1" customWidth="1"/>
    <col min="31" max="31" width="2.42578125" style="5" hidden="1" customWidth="1"/>
    <col min="32" max="32" width="2.42578125" style="14" hidden="1" customWidth="1"/>
    <col min="33" max="33" width="4.7109375" style="7" hidden="1" customWidth="1"/>
    <col min="34" max="34" width="5.42578125" style="8" hidden="1" customWidth="1"/>
    <col min="35" max="36" width="3.85546875" style="8" hidden="1" customWidth="1"/>
    <col min="37" max="37" width="3.140625" style="8" hidden="1" customWidth="1"/>
    <col min="38" max="38" width="3.7109375" style="18" hidden="1" customWidth="1"/>
  </cols>
  <sheetData>
    <row r="1" spans="1:38" ht="12.95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</row>
    <row r="2" spans="1:38" ht="12.95" customHeight="1" x14ac:dyDescent="0.2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</row>
    <row r="3" spans="1:38" ht="12.95" customHeight="1" x14ac:dyDescent="0.2">
      <c r="A3" s="121" t="s">
        <v>106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1:38" ht="12.95" customHeight="1" x14ac:dyDescent="0.2">
      <c r="A4" s="121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5" spans="1:38" s="47" customFormat="1" ht="12.95" customHeight="1" x14ac:dyDescent="0.2">
      <c r="A5" s="122" t="s">
        <v>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84"/>
      <c r="AE5" s="84"/>
      <c r="AF5" s="84"/>
      <c r="AG5" s="84"/>
      <c r="AH5" s="84"/>
      <c r="AI5" s="84"/>
      <c r="AJ5" s="84"/>
      <c r="AK5" s="84"/>
      <c r="AL5" s="84"/>
    </row>
    <row r="6" spans="1:38" s="47" customFormat="1" ht="12.95" customHeigh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84"/>
      <c r="AE6" s="84"/>
      <c r="AF6" s="84"/>
      <c r="AG6" s="84"/>
      <c r="AH6" s="84"/>
      <c r="AI6" s="84"/>
      <c r="AJ6" s="84"/>
      <c r="AK6" s="84"/>
      <c r="AL6" s="84"/>
    </row>
    <row r="7" spans="1:38" s="47" customFormat="1" ht="15" customHeight="1" x14ac:dyDescent="0.2">
      <c r="A7" s="115" t="s">
        <v>11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90"/>
      <c r="AE7" s="90"/>
      <c r="AF7" s="90"/>
      <c r="AG7" s="90"/>
      <c r="AH7" s="90"/>
      <c r="AI7" s="90"/>
      <c r="AJ7" s="90"/>
      <c r="AK7" s="90"/>
      <c r="AL7" s="90"/>
    </row>
    <row r="8" spans="1:38" ht="15" customHeight="1" x14ac:dyDescent="0.2">
      <c r="A8" s="115" t="s">
        <v>13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90"/>
      <c r="AE8" s="90"/>
      <c r="AF8" s="90"/>
      <c r="AG8" s="90"/>
      <c r="AH8" s="90"/>
      <c r="AI8" s="90"/>
      <c r="AJ8" s="90"/>
      <c r="AK8" s="90"/>
      <c r="AL8" s="90"/>
    </row>
    <row r="9" spans="1:38" ht="15" customHeight="1" x14ac:dyDescent="0.2">
      <c r="A9" s="115" t="s">
        <v>15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90"/>
      <c r="AE9" s="90"/>
      <c r="AF9" s="90"/>
      <c r="AG9" s="90"/>
      <c r="AH9" s="90"/>
      <c r="AI9" s="90"/>
      <c r="AJ9" s="90"/>
      <c r="AK9" s="90"/>
      <c r="AL9" s="90"/>
    </row>
    <row r="10" spans="1:38" ht="15" customHeight="1" x14ac:dyDescent="0.2">
      <c r="A10" s="181" t="s">
        <v>85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</row>
    <row r="11" spans="1:38" ht="18.75" customHeight="1" x14ac:dyDescent="0.2">
      <c r="S11" s="183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</row>
    <row r="12" spans="1:38" s="1" customFormat="1" ht="20.100000000000001" customHeight="1" x14ac:dyDescent="0.2">
      <c r="A12" s="117" t="s">
        <v>16</v>
      </c>
      <c r="B12" s="185" t="s">
        <v>17</v>
      </c>
      <c r="C12" s="172" t="s">
        <v>68</v>
      </c>
      <c r="D12" s="174" t="s">
        <v>19</v>
      </c>
      <c r="E12" s="175"/>
      <c r="F12" s="175"/>
      <c r="G12" s="175"/>
      <c r="H12" s="175"/>
      <c r="I12" s="175"/>
      <c r="J12" s="175"/>
      <c r="K12" s="175"/>
      <c r="L12" s="175"/>
      <c r="M12" s="175"/>
      <c r="N12" s="174" t="s">
        <v>20</v>
      </c>
      <c r="O12" s="175"/>
      <c r="P12" s="175"/>
      <c r="Q12" s="175"/>
      <c r="R12" s="175"/>
      <c r="S12" s="175"/>
      <c r="T12" s="175"/>
      <c r="U12" s="175"/>
      <c r="V12" s="175"/>
      <c r="W12" s="175"/>
      <c r="X12" s="173" t="s">
        <v>7</v>
      </c>
      <c r="Y12" s="178" t="s">
        <v>21</v>
      </c>
      <c r="Z12" s="179"/>
      <c r="AA12" s="179"/>
      <c r="AB12" s="179"/>
      <c r="AC12" s="118" t="s">
        <v>12</v>
      </c>
    </row>
    <row r="13" spans="1:38" s="1" customFormat="1" ht="20.100000000000001" customHeight="1" x14ac:dyDescent="0.2">
      <c r="A13" s="117"/>
      <c r="B13" s="185"/>
      <c r="C13" s="150"/>
      <c r="D13" s="132" t="s">
        <v>22</v>
      </c>
      <c r="E13" s="133"/>
      <c r="F13" s="133"/>
      <c r="G13" s="133"/>
      <c r="H13" s="118" t="s">
        <v>12</v>
      </c>
      <c r="I13" s="132" t="s">
        <v>23</v>
      </c>
      <c r="J13" s="133"/>
      <c r="K13" s="133"/>
      <c r="L13" s="133"/>
      <c r="M13" s="118" t="s">
        <v>12</v>
      </c>
      <c r="N13" s="136" t="s">
        <v>24</v>
      </c>
      <c r="O13" s="137"/>
      <c r="P13" s="137"/>
      <c r="Q13" s="137"/>
      <c r="R13" s="118" t="s">
        <v>12</v>
      </c>
      <c r="S13" s="136" t="s">
        <v>25</v>
      </c>
      <c r="T13" s="137"/>
      <c r="U13" s="137"/>
      <c r="V13" s="137"/>
      <c r="W13" s="118" t="s">
        <v>12</v>
      </c>
      <c r="X13" s="173"/>
      <c r="Y13" s="180"/>
      <c r="Z13" s="131"/>
      <c r="AA13" s="131"/>
      <c r="AB13" s="131"/>
      <c r="AC13" s="182"/>
    </row>
    <row r="14" spans="1:38" s="2" customFormat="1" ht="20.100000000000001" customHeight="1" x14ac:dyDescent="0.2">
      <c r="A14" s="117"/>
      <c r="B14" s="185"/>
      <c r="C14" s="151"/>
      <c r="D14" s="10" t="s">
        <v>30</v>
      </c>
      <c r="E14" s="10" t="s">
        <v>27</v>
      </c>
      <c r="F14" s="16" t="s">
        <v>28</v>
      </c>
      <c r="G14" s="16" t="s">
        <v>29</v>
      </c>
      <c r="H14" s="119"/>
      <c r="I14" s="10" t="s">
        <v>30</v>
      </c>
      <c r="J14" s="10" t="s">
        <v>27</v>
      </c>
      <c r="K14" s="16" t="s">
        <v>28</v>
      </c>
      <c r="L14" s="16" t="s">
        <v>29</v>
      </c>
      <c r="M14" s="119"/>
      <c r="N14" s="11" t="s">
        <v>30</v>
      </c>
      <c r="O14" s="11" t="s">
        <v>27</v>
      </c>
      <c r="P14" s="17" t="s">
        <v>28</v>
      </c>
      <c r="Q14" s="17" t="s">
        <v>29</v>
      </c>
      <c r="R14" s="119"/>
      <c r="S14" s="11" t="s">
        <v>30</v>
      </c>
      <c r="T14" s="11" t="s">
        <v>27</v>
      </c>
      <c r="U14" s="17" t="s">
        <v>28</v>
      </c>
      <c r="V14" s="17" t="s">
        <v>29</v>
      </c>
      <c r="W14" s="119"/>
      <c r="X14" s="173"/>
      <c r="Y14" s="12" t="s">
        <v>30</v>
      </c>
      <c r="Z14" s="12" t="s">
        <v>27</v>
      </c>
      <c r="AA14" s="20" t="s">
        <v>28</v>
      </c>
      <c r="AB14" s="20" t="s">
        <v>29</v>
      </c>
      <c r="AC14" s="119"/>
    </row>
    <row r="15" spans="1:38" s="80" customFormat="1" ht="20.100000000000001" customHeight="1" x14ac:dyDescent="0.2">
      <c r="A15" s="176" t="s">
        <v>86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77"/>
    </row>
    <row r="16" spans="1:38" s="80" customFormat="1" ht="20.100000000000001" customHeight="1" x14ac:dyDescent="0.2">
      <c r="A16" s="29">
        <v>1</v>
      </c>
      <c r="B16" s="76" t="s">
        <v>87</v>
      </c>
      <c r="C16" s="30" t="s">
        <v>71</v>
      </c>
      <c r="D16" s="31"/>
      <c r="E16" s="31"/>
      <c r="F16" s="31"/>
      <c r="G16" s="31"/>
      <c r="H16" s="23"/>
      <c r="I16" s="31"/>
      <c r="J16" s="31"/>
      <c r="K16" s="31"/>
      <c r="L16" s="36"/>
      <c r="M16" s="32"/>
      <c r="N16" s="33"/>
      <c r="O16" s="33"/>
      <c r="P16" s="33">
        <v>15</v>
      </c>
      <c r="Q16" s="33"/>
      <c r="R16" s="23">
        <v>2</v>
      </c>
      <c r="S16" s="33"/>
      <c r="T16" s="33"/>
      <c r="U16" s="33"/>
      <c r="V16" s="35"/>
      <c r="W16" s="32"/>
      <c r="X16" s="21">
        <f>SUM(Y16:AB16)</f>
        <v>15</v>
      </c>
      <c r="Y16" s="24">
        <f t="shared" ref="Y16:Y26" si="0">D16+I16+N16+S16</f>
        <v>0</v>
      </c>
      <c r="Z16" s="24">
        <f t="shared" ref="Z16:Z26" si="1">E16+J16+O16+T16</f>
        <v>0</v>
      </c>
      <c r="AA16" s="24">
        <f t="shared" ref="AA16:AA26" si="2">F16+K16+P16+U16</f>
        <v>15</v>
      </c>
      <c r="AB16" s="24">
        <f t="shared" ref="AB16:AB26" si="3">G16+L16+Q16+V16</f>
        <v>0</v>
      </c>
      <c r="AC16" s="23">
        <f t="shared" ref="AC16:AC26" si="4">H16+M16+R16+W16</f>
        <v>2</v>
      </c>
    </row>
    <row r="17" spans="1:38" s="80" customFormat="1" ht="20.100000000000001" customHeight="1" x14ac:dyDescent="0.2">
      <c r="A17" s="29">
        <v>2</v>
      </c>
      <c r="B17" s="76" t="s">
        <v>88</v>
      </c>
      <c r="C17" s="30" t="s">
        <v>71</v>
      </c>
      <c r="D17" s="31"/>
      <c r="E17" s="31"/>
      <c r="F17" s="31"/>
      <c r="G17" s="31"/>
      <c r="H17" s="23"/>
      <c r="I17" s="31"/>
      <c r="J17" s="31"/>
      <c r="K17" s="31"/>
      <c r="L17" s="31"/>
      <c r="M17" s="32"/>
      <c r="N17" s="33">
        <v>15</v>
      </c>
      <c r="O17" s="33"/>
      <c r="P17" s="33"/>
      <c r="Q17" s="33">
        <v>15</v>
      </c>
      <c r="R17" s="23">
        <v>4</v>
      </c>
      <c r="S17" s="33"/>
      <c r="T17" s="33"/>
      <c r="U17" s="33"/>
      <c r="V17" s="35"/>
      <c r="W17" s="32"/>
      <c r="X17" s="21">
        <f t="shared" ref="X17:X26" si="5">SUM(Y17:AB17)</f>
        <v>30</v>
      </c>
      <c r="Y17" s="24">
        <f t="shared" si="0"/>
        <v>15</v>
      </c>
      <c r="Z17" s="24">
        <f t="shared" si="1"/>
        <v>0</v>
      </c>
      <c r="AA17" s="24">
        <f t="shared" si="2"/>
        <v>0</v>
      </c>
      <c r="AB17" s="24">
        <f t="shared" si="3"/>
        <v>15</v>
      </c>
      <c r="AC17" s="23">
        <f t="shared" si="4"/>
        <v>4</v>
      </c>
    </row>
    <row r="18" spans="1:38" s="80" customFormat="1" ht="20.100000000000001" customHeight="1" x14ac:dyDescent="0.2">
      <c r="A18" s="29">
        <v>3</v>
      </c>
      <c r="B18" s="76" t="s">
        <v>89</v>
      </c>
      <c r="C18" s="30" t="s">
        <v>71</v>
      </c>
      <c r="D18" s="31"/>
      <c r="E18" s="31"/>
      <c r="F18" s="31"/>
      <c r="G18" s="31"/>
      <c r="H18" s="32"/>
      <c r="I18" s="31"/>
      <c r="J18" s="31"/>
      <c r="K18" s="31"/>
      <c r="L18" s="31"/>
      <c r="M18" s="32"/>
      <c r="N18" s="33">
        <v>15</v>
      </c>
      <c r="O18" s="33">
        <v>15</v>
      </c>
      <c r="P18" s="33"/>
      <c r="Q18" s="33"/>
      <c r="R18" s="32">
        <v>4</v>
      </c>
      <c r="S18" s="33"/>
      <c r="T18" s="33"/>
      <c r="U18" s="33"/>
      <c r="V18" s="33"/>
      <c r="W18" s="32"/>
      <c r="X18" s="21">
        <f t="shared" si="5"/>
        <v>30</v>
      </c>
      <c r="Y18" s="24">
        <f t="shared" si="0"/>
        <v>15</v>
      </c>
      <c r="Z18" s="24">
        <f t="shared" si="1"/>
        <v>15</v>
      </c>
      <c r="AA18" s="24">
        <f t="shared" si="2"/>
        <v>0</v>
      </c>
      <c r="AB18" s="24">
        <f t="shared" si="3"/>
        <v>0</v>
      </c>
      <c r="AC18" s="23">
        <f t="shared" si="4"/>
        <v>4</v>
      </c>
    </row>
    <row r="19" spans="1:38" s="80" customFormat="1" ht="20.100000000000001" customHeight="1" x14ac:dyDescent="0.2">
      <c r="A19" s="29">
        <v>4</v>
      </c>
      <c r="B19" s="82" t="s">
        <v>74</v>
      </c>
      <c r="C19" s="30" t="s">
        <v>71</v>
      </c>
      <c r="D19" s="31"/>
      <c r="E19" s="31"/>
      <c r="F19" s="31"/>
      <c r="G19" s="31"/>
      <c r="H19" s="23"/>
      <c r="I19" s="31"/>
      <c r="J19" s="31"/>
      <c r="K19" s="31"/>
      <c r="L19" s="36"/>
      <c r="M19" s="32"/>
      <c r="N19" s="33">
        <v>15</v>
      </c>
      <c r="O19" s="33"/>
      <c r="P19" s="33"/>
      <c r="Q19" s="33">
        <v>15</v>
      </c>
      <c r="R19" s="23">
        <v>4</v>
      </c>
      <c r="S19" s="33"/>
      <c r="T19" s="33"/>
      <c r="U19" s="33"/>
      <c r="V19" s="35"/>
      <c r="W19" s="32"/>
      <c r="X19" s="21">
        <f t="shared" si="5"/>
        <v>30</v>
      </c>
      <c r="Y19" s="24">
        <f t="shared" si="0"/>
        <v>15</v>
      </c>
      <c r="Z19" s="24">
        <f t="shared" si="1"/>
        <v>0</v>
      </c>
      <c r="AA19" s="24">
        <f t="shared" si="2"/>
        <v>0</v>
      </c>
      <c r="AB19" s="24">
        <f t="shared" si="3"/>
        <v>15</v>
      </c>
      <c r="AC19" s="23">
        <f t="shared" si="4"/>
        <v>4</v>
      </c>
    </row>
    <row r="20" spans="1:38" s="80" customFormat="1" ht="20.100000000000001" customHeight="1" x14ac:dyDescent="0.2">
      <c r="A20" s="29">
        <v>5</v>
      </c>
      <c r="B20" s="76" t="str">
        <f>[1]LP!$B$20</f>
        <v>Finansowanie przedsiebiorstw logistycznych</v>
      </c>
      <c r="C20" s="30" t="s">
        <v>75</v>
      </c>
      <c r="D20" s="31"/>
      <c r="E20" s="31"/>
      <c r="F20" s="31"/>
      <c r="G20" s="31"/>
      <c r="H20" s="32"/>
      <c r="I20" s="31"/>
      <c r="J20" s="31"/>
      <c r="K20" s="31"/>
      <c r="L20" s="31"/>
      <c r="M20" s="32"/>
      <c r="N20" s="33"/>
      <c r="O20" s="33"/>
      <c r="P20" s="33"/>
      <c r="Q20" s="33">
        <v>30</v>
      </c>
      <c r="R20" s="32">
        <v>4</v>
      </c>
      <c r="S20" s="33"/>
      <c r="T20" s="33"/>
      <c r="U20" s="33"/>
      <c r="V20" s="33"/>
      <c r="W20" s="32"/>
      <c r="X20" s="21">
        <f t="shared" si="5"/>
        <v>30</v>
      </c>
      <c r="Y20" s="24">
        <f t="shared" si="0"/>
        <v>0</v>
      </c>
      <c r="Z20" s="24">
        <f t="shared" si="1"/>
        <v>0</v>
      </c>
      <c r="AA20" s="24">
        <f t="shared" si="2"/>
        <v>0</v>
      </c>
      <c r="AB20" s="24">
        <f t="shared" si="3"/>
        <v>30</v>
      </c>
      <c r="AC20" s="23">
        <f t="shared" si="4"/>
        <v>4</v>
      </c>
    </row>
    <row r="21" spans="1:38" s="80" customFormat="1" ht="20.100000000000001" customHeight="1" x14ac:dyDescent="0.2">
      <c r="A21" s="29">
        <v>6</v>
      </c>
      <c r="B21" s="76" t="s">
        <v>77</v>
      </c>
      <c r="C21" s="30" t="s">
        <v>78</v>
      </c>
      <c r="D21" s="31"/>
      <c r="E21" s="31"/>
      <c r="F21" s="31"/>
      <c r="G21" s="31"/>
      <c r="H21" s="32"/>
      <c r="I21" s="31"/>
      <c r="J21" s="31"/>
      <c r="K21" s="31"/>
      <c r="L21" s="31"/>
      <c r="M21" s="32"/>
      <c r="N21" s="33"/>
      <c r="O21" s="33"/>
      <c r="P21" s="33"/>
      <c r="Q21" s="33"/>
      <c r="R21" s="32"/>
      <c r="S21" s="33">
        <v>15</v>
      </c>
      <c r="T21" s="33">
        <v>15</v>
      </c>
      <c r="U21" s="33"/>
      <c r="V21" s="33"/>
      <c r="W21" s="32">
        <v>4</v>
      </c>
      <c r="X21" s="21">
        <f t="shared" si="5"/>
        <v>30</v>
      </c>
      <c r="Y21" s="24">
        <f t="shared" si="0"/>
        <v>15</v>
      </c>
      <c r="Z21" s="24">
        <f t="shared" si="1"/>
        <v>15</v>
      </c>
      <c r="AA21" s="24">
        <f t="shared" si="2"/>
        <v>0</v>
      </c>
      <c r="AB21" s="24">
        <f t="shared" si="3"/>
        <v>0</v>
      </c>
      <c r="AC21" s="23">
        <f t="shared" si="4"/>
        <v>4</v>
      </c>
    </row>
    <row r="22" spans="1:38" s="80" customFormat="1" ht="20.100000000000001" customHeight="1" x14ac:dyDescent="0.2">
      <c r="A22" s="29">
        <v>7</v>
      </c>
      <c r="B22" s="76" t="s">
        <v>90</v>
      </c>
      <c r="C22" s="30" t="s">
        <v>78</v>
      </c>
      <c r="D22" s="31"/>
      <c r="E22" s="31"/>
      <c r="F22" s="31"/>
      <c r="G22" s="31"/>
      <c r="H22" s="32"/>
      <c r="I22" s="31"/>
      <c r="J22" s="31"/>
      <c r="K22" s="31"/>
      <c r="L22" s="31"/>
      <c r="M22" s="32"/>
      <c r="N22" s="33"/>
      <c r="O22" s="33"/>
      <c r="P22" s="33"/>
      <c r="Q22" s="33"/>
      <c r="R22" s="32"/>
      <c r="S22" s="33">
        <v>15</v>
      </c>
      <c r="T22" s="33">
        <v>15</v>
      </c>
      <c r="U22" s="33"/>
      <c r="V22" s="33"/>
      <c r="W22" s="32">
        <v>4</v>
      </c>
      <c r="X22" s="21">
        <f t="shared" si="5"/>
        <v>30</v>
      </c>
      <c r="Y22" s="24">
        <f t="shared" si="0"/>
        <v>15</v>
      </c>
      <c r="Z22" s="24">
        <f t="shared" si="1"/>
        <v>15</v>
      </c>
      <c r="AA22" s="24">
        <f t="shared" si="2"/>
        <v>0</v>
      </c>
      <c r="AB22" s="24">
        <f t="shared" si="3"/>
        <v>0</v>
      </c>
      <c r="AC22" s="23">
        <f t="shared" si="4"/>
        <v>4</v>
      </c>
    </row>
    <row r="23" spans="1:38" s="80" customFormat="1" ht="20.100000000000001" customHeight="1" x14ac:dyDescent="0.2">
      <c r="A23" s="29">
        <v>8</v>
      </c>
      <c r="B23" s="76" t="s">
        <v>91</v>
      </c>
      <c r="C23" s="30" t="s">
        <v>82</v>
      </c>
      <c r="D23" s="31"/>
      <c r="E23" s="31"/>
      <c r="F23" s="31"/>
      <c r="G23" s="31"/>
      <c r="H23" s="32"/>
      <c r="I23" s="31"/>
      <c r="J23" s="31"/>
      <c r="K23" s="31"/>
      <c r="L23" s="31"/>
      <c r="M23" s="32"/>
      <c r="N23" s="33"/>
      <c r="O23" s="33"/>
      <c r="P23" s="33"/>
      <c r="Q23" s="33"/>
      <c r="R23" s="32"/>
      <c r="S23" s="33">
        <v>15</v>
      </c>
      <c r="T23" s="33"/>
      <c r="U23" s="33"/>
      <c r="V23" s="33">
        <v>15</v>
      </c>
      <c r="W23" s="32">
        <v>4</v>
      </c>
      <c r="X23" s="21">
        <f t="shared" si="5"/>
        <v>30</v>
      </c>
      <c r="Y23" s="24">
        <f t="shared" si="0"/>
        <v>15</v>
      </c>
      <c r="Z23" s="24">
        <f t="shared" si="1"/>
        <v>0</v>
      </c>
      <c r="AA23" s="24">
        <f t="shared" si="2"/>
        <v>0</v>
      </c>
      <c r="AB23" s="24">
        <f t="shared" si="3"/>
        <v>15</v>
      </c>
      <c r="AC23" s="23">
        <f t="shared" si="4"/>
        <v>4</v>
      </c>
    </row>
    <row r="24" spans="1:38" s="80" customFormat="1" ht="20.100000000000001" customHeight="1" x14ac:dyDescent="0.2">
      <c r="A24" s="29">
        <v>9</v>
      </c>
      <c r="B24" s="83" t="s">
        <v>92</v>
      </c>
      <c r="C24" s="30" t="s">
        <v>78</v>
      </c>
      <c r="D24" s="31"/>
      <c r="E24" s="31"/>
      <c r="F24" s="31"/>
      <c r="G24" s="31"/>
      <c r="H24" s="32"/>
      <c r="I24" s="31"/>
      <c r="J24" s="31"/>
      <c r="K24" s="31"/>
      <c r="L24" s="31"/>
      <c r="M24" s="32"/>
      <c r="N24" s="33"/>
      <c r="O24" s="33"/>
      <c r="P24" s="33"/>
      <c r="Q24" s="33"/>
      <c r="R24" s="32"/>
      <c r="S24" s="33">
        <v>15</v>
      </c>
      <c r="T24" s="33">
        <v>15</v>
      </c>
      <c r="U24" s="33"/>
      <c r="V24" s="33">
        <v>15</v>
      </c>
      <c r="W24" s="32">
        <v>4</v>
      </c>
      <c r="X24" s="21">
        <f t="shared" si="5"/>
        <v>45</v>
      </c>
      <c r="Y24" s="24">
        <f t="shared" si="0"/>
        <v>15</v>
      </c>
      <c r="Z24" s="24">
        <f t="shared" si="1"/>
        <v>15</v>
      </c>
      <c r="AA24" s="24">
        <f t="shared" si="2"/>
        <v>0</v>
      </c>
      <c r="AB24" s="24">
        <f t="shared" si="3"/>
        <v>15</v>
      </c>
      <c r="AC24" s="23">
        <f t="shared" si="4"/>
        <v>4</v>
      </c>
    </row>
    <row r="25" spans="1:38" s="80" customFormat="1" ht="20.100000000000001" customHeight="1" x14ac:dyDescent="0.2">
      <c r="A25" s="29">
        <v>10</v>
      </c>
      <c r="B25" s="76" t="s">
        <v>93</v>
      </c>
      <c r="C25" s="30" t="s">
        <v>78</v>
      </c>
      <c r="D25" s="31"/>
      <c r="E25" s="31"/>
      <c r="F25" s="31"/>
      <c r="G25" s="31"/>
      <c r="H25" s="32"/>
      <c r="I25" s="31"/>
      <c r="J25" s="31"/>
      <c r="K25" s="31"/>
      <c r="L25" s="31"/>
      <c r="M25" s="32"/>
      <c r="N25" s="33"/>
      <c r="O25" s="33"/>
      <c r="P25" s="33"/>
      <c r="Q25" s="33"/>
      <c r="R25" s="32"/>
      <c r="S25" s="33"/>
      <c r="T25" s="33"/>
      <c r="U25" s="33"/>
      <c r="V25" s="33">
        <v>15</v>
      </c>
      <c r="W25" s="32">
        <v>2</v>
      </c>
      <c r="X25" s="21">
        <f t="shared" si="5"/>
        <v>15</v>
      </c>
      <c r="Y25" s="24">
        <f t="shared" si="0"/>
        <v>0</v>
      </c>
      <c r="Z25" s="24">
        <f t="shared" si="1"/>
        <v>0</v>
      </c>
      <c r="AA25" s="24">
        <f t="shared" si="2"/>
        <v>0</v>
      </c>
      <c r="AB25" s="24">
        <f t="shared" si="3"/>
        <v>15</v>
      </c>
      <c r="AC25" s="23">
        <f t="shared" si="4"/>
        <v>2</v>
      </c>
    </row>
    <row r="26" spans="1:38" s="58" customFormat="1" ht="20.100000000000001" customHeight="1" x14ac:dyDescent="0.2">
      <c r="A26" s="171" t="s">
        <v>84</v>
      </c>
      <c r="B26" s="171"/>
      <c r="C26" s="171"/>
      <c r="D26" s="55">
        <f t="shared" ref="D26:W26" si="6">SUM(D15:D25)</f>
        <v>0</v>
      </c>
      <c r="E26" s="55">
        <f t="shared" si="6"/>
        <v>0</v>
      </c>
      <c r="F26" s="55">
        <f t="shared" si="6"/>
        <v>0</v>
      </c>
      <c r="G26" s="55">
        <f t="shared" si="6"/>
        <v>0</v>
      </c>
      <c r="H26" s="56">
        <f t="shared" si="6"/>
        <v>0</v>
      </c>
      <c r="I26" s="55">
        <f t="shared" si="6"/>
        <v>0</v>
      </c>
      <c r="J26" s="55">
        <f t="shared" si="6"/>
        <v>0</v>
      </c>
      <c r="K26" s="55">
        <f t="shared" si="6"/>
        <v>0</v>
      </c>
      <c r="L26" s="55">
        <f t="shared" si="6"/>
        <v>0</v>
      </c>
      <c r="M26" s="56">
        <f t="shared" si="6"/>
        <v>0</v>
      </c>
      <c r="N26" s="57">
        <f t="shared" si="6"/>
        <v>45</v>
      </c>
      <c r="O26" s="57">
        <f t="shared" si="6"/>
        <v>15</v>
      </c>
      <c r="P26" s="57">
        <f t="shared" si="6"/>
        <v>15</v>
      </c>
      <c r="Q26" s="57">
        <f t="shared" si="6"/>
        <v>60</v>
      </c>
      <c r="R26" s="56">
        <f t="shared" si="6"/>
        <v>18</v>
      </c>
      <c r="S26" s="57">
        <f t="shared" si="6"/>
        <v>60</v>
      </c>
      <c r="T26" s="57">
        <f t="shared" si="6"/>
        <v>45</v>
      </c>
      <c r="U26" s="57">
        <f t="shared" si="6"/>
        <v>0</v>
      </c>
      <c r="V26" s="57">
        <f t="shared" si="6"/>
        <v>45</v>
      </c>
      <c r="W26" s="56">
        <f t="shared" si="6"/>
        <v>18</v>
      </c>
      <c r="X26" s="13">
        <f t="shared" si="5"/>
        <v>285</v>
      </c>
      <c r="Y26" s="24">
        <f t="shared" si="0"/>
        <v>105</v>
      </c>
      <c r="Z26" s="24">
        <f t="shared" si="1"/>
        <v>60</v>
      </c>
      <c r="AA26" s="24">
        <f t="shared" si="2"/>
        <v>15</v>
      </c>
      <c r="AB26" s="24">
        <f t="shared" si="3"/>
        <v>105</v>
      </c>
      <c r="AC26" s="23">
        <f t="shared" si="4"/>
        <v>36</v>
      </c>
    </row>
    <row r="27" spans="1:38" ht="13.5" customHeight="1" x14ac:dyDescent="0.2">
      <c r="A27" s="34"/>
      <c r="B27" s="34"/>
      <c r="C27" s="37"/>
      <c r="D27" s="40"/>
      <c r="E27" s="40"/>
      <c r="F27" s="40"/>
      <c r="G27" s="40"/>
      <c r="H27" s="40"/>
      <c r="I27" s="40"/>
      <c r="J27" s="40"/>
      <c r="K27" s="40"/>
      <c r="L27" s="40"/>
      <c r="M27" s="43"/>
      <c r="N27" s="40"/>
      <c r="O27" s="40"/>
      <c r="P27" s="40"/>
      <c r="Q27" s="40"/>
      <c r="R27" s="40"/>
      <c r="S27" s="40"/>
      <c r="T27" s="40"/>
      <c r="U27" s="40"/>
      <c r="V27" s="40"/>
      <c r="W27" s="25"/>
      <c r="X27" s="40"/>
      <c r="Y27" s="40"/>
      <c r="Z27" s="40"/>
      <c r="AA27" s="40"/>
      <c r="AB27" s="40"/>
      <c r="AC27" s="40"/>
      <c r="AD27" s="40"/>
      <c r="AE27" s="40"/>
      <c r="AF27" s="25"/>
      <c r="AG27" s="38"/>
      <c r="AH27" s="38"/>
      <c r="AI27" s="38"/>
      <c r="AJ27" s="38"/>
      <c r="AK27" s="38"/>
      <c r="AL27" s="41"/>
    </row>
    <row r="28" spans="1:38" ht="15.75" customHeight="1" x14ac:dyDescent="0.2"/>
    <row r="29" spans="1:38" ht="17.25" customHeight="1" x14ac:dyDescent="0.2"/>
    <row r="30" spans="1:38" ht="15" customHeight="1" x14ac:dyDescent="0.2"/>
    <row r="31" spans="1:38" ht="15" customHeight="1" x14ac:dyDescent="0.2"/>
  </sheetData>
  <mergeCells count="28">
    <mergeCell ref="A10:AL10"/>
    <mergeCell ref="R13:R14"/>
    <mergeCell ref="D13:G13"/>
    <mergeCell ref="M13:M14"/>
    <mergeCell ref="AC12:AC14"/>
    <mergeCell ref="S11:AD11"/>
    <mergeCell ref="S13:V13"/>
    <mergeCell ref="W13:W14"/>
    <mergeCell ref="D12:M12"/>
    <mergeCell ref="B12:B14"/>
    <mergeCell ref="A26:C26"/>
    <mergeCell ref="A12:A14"/>
    <mergeCell ref="C12:C14"/>
    <mergeCell ref="X12:X14"/>
    <mergeCell ref="N12:W12"/>
    <mergeCell ref="N13:Q13"/>
    <mergeCell ref="A15:AC15"/>
    <mergeCell ref="I13:L13"/>
    <mergeCell ref="H13:H14"/>
    <mergeCell ref="Y12:AB13"/>
    <mergeCell ref="A8:AC8"/>
    <mergeCell ref="A9:AC9"/>
    <mergeCell ref="A1:AC1"/>
    <mergeCell ref="A2:AC2"/>
    <mergeCell ref="A3:AC3"/>
    <mergeCell ref="A4:AC4"/>
    <mergeCell ref="A5:AC5"/>
    <mergeCell ref="A7:AC7"/>
  </mergeCells>
  <phoneticPr fontId="0" type="noConversion"/>
  <printOptions horizontalCentered="1"/>
  <pageMargins left="0.47244094488188981" right="0.23622047244094491" top="0.23622047244094491" bottom="0.15748031496062992" header="0.86614173228346458" footer="0.1574803149606299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27"/>
  <sheetViews>
    <sheetView zoomScaleNormal="100" workbookViewId="0">
      <selection sqref="A1:AC5"/>
    </sheetView>
  </sheetViews>
  <sheetFormatPr defaultRowHeight="12.75" x14ac:dyDescent="0.2"/>
  <cols>
    <col min="1" max="1" width="2.85546875" style="3" customWidth="1"/>
    <col min="2" max="2" width="33.42578125" style="3" customWidth="1"/>
    <col min="3" max="3" width="5.85546875" style="26" customWidth="1"/>
    <col min="4" max="7" width="3.5703125" style="5" customWidth="1"/>
    <col min="8" max="8" width="3.5703125" style="14" customWidth="1"/>
    <col min="9" max="12" width="3.5703125" style="5" customWidth="1"/>
    <col min="13" max="13" width="3.5703125" style="42" customWidth="1"/>
    <col min="14" max="17" width="3.5703125" style="6" customWidth="1"/>
    <col min="18" max="18" width="3.5703125" style="15" customWidth="1"/>
    <col min="19" max="22" width="3.5703125" style="5" customWidth="1"/>
    <col min="23" max="23" width="3.5703125" style="14" customWidth="1"/>
    <col min="24" max="24" width="3.5703125" style="7" customWidth="1"/>
    <col min="25" max="28" width="3.5703125" style="8" customWidth="1"/>
    <col min="29" max="29" width="4.28515625" style="18" customWidth="1"/>
  </cols>
  <sheetData>
    <row r="1" spans="1:40" ht="12.95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</row>
    <row r="2" spans="1:40" ht="12.95" customHeight="1" x14ac:dyDescent="0.2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</row>
    <row r="3" spans="1:40" ht="12.95" customHeight="1" x14ac:dyDescent="0.2">
      <c r="A3" s="121" t="s">
        <v>106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1:40" ht="12.95" customHeight="1" x14ac:dyDescent="0.2">
      <c r="A4" s="121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5" spans="1:40" s="47" customFormat="1" ht="12.95" customHeight="1" x14ac:dyDescent="0.2">
      <c r="A5" s="122" t="s">
        <v>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79"/>
    </row>
    <row r="6" spans="1:40" s="47" customFormat="1" ht="12.95" customHeigh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79"/>
    </row>
    <row r="7" spans="1:40" s="47" customFormat="1" ht="15" customHeight="1" x14ac:dyDescent="0.2">
      <c r="A7" s="115" t="s">
        <v>11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40" ht="15" customHeight="1" x14ac:dyDescent="0.2">
      <c r="A8" s="115" t="s">
        <v>13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40" ht="15" customHeight="1" x14ac:dyDescent="0.2">
      <c r="A9" s="115" t="s">
        <v>15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40" ht="15" customHeight="1" x14ac:dyDescent="0.2">
      <c r="A10" s="181" t="s">
        <v>94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</row>
    <row r="11" spans="1:40" ht="19.5" customHeight="1" x14ac:dyDescent="0.2"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</row>
    <row r="12" spans="1:40" s="1" customFormat="1" ht="20.100000000000001" customHeight="1" x14ac:dyDescent="0.2">
      <c r="A12" s="192" t="s">
        <v>16</v>
      </c>
      <c r="B12" s="152" t="s">
        <v>17</v>
      </c>
      <c r="C12" s="172" t="s">
        <v>68</v>
      </c>
      <c r="D12" s="174" t="s">
        <v>19</v>
      </c>
      <c r="E12" s="175"/>
      <c r="F12" s="175"/>
      <c r="G12" s="175"/>
      <c r="H12" s="175"/>
      <c r="I12" s="175"/>
      <c r="J12" s="175"/>
      <c r="K12" s="175"/>
      <c r="L12" s="175"/>
      <c r="M12" s="198"/>
      <c r="N12" s="174" t="s">
        <v>20</v>
      </c>
      <c r="O12" s="175"/>
      <c r="P12" s="175"/>
      <c r="Q12" s="175"/>
      <c r="R12" s="175"/>
      <c r="S12" s="175"/>
      <c r="T12" s="175"/>
      <c r="U12" s="175"/>
      <c r="V12" s="175"/>
      <c r="W12" s="198"/>
      <c r="X12" s="195" t="s">
        <v>7</v>
      </c>
      <c r="Y12" s="178" t="s">
        <v>21</v>
      </c>
      <c r="Z12" s="179"/>
      <c r="AA12" s="179"/>
      <c r="AB12" s="186"/>
      <c r="AC12" s="118" t="s">
        <v>12</v>
      </c>
    </row>
    <row r="13" spans="1:40" s="1" customFormat="1" ht="20.100000000000001" customHeight="1" x14ac:dyDescent="0.2">
      <c r="A13" s="193"/>
      <c r="B13" s="153"/>
      <c r="C13" s="150"/>
      <c r="D13" s="132" t="s">
        <v>22</v>
      </c>
      <c r="E13" s="133"/>
      <c r="F13" s="133"/>
      <c r="G13" s="199"/>
      <c r="H13" s="118" t="s">
        <v>12</v>
      </c>
      <c r="I13" s="132" t="s">
        <v>23</v>
      </c>
      <c r="J13" s="133"/>
      <c r="K13" s="133"/>
      <c r="L13" s="199"/>
      <c r="M13" s="118" t="s">
        <v>12</v>
      </c>
      <c r="N13" s="136" t="s">
        <v>24</v>
      </c>
      <c r="O13" s="137"/>
      <c r="P13" s="137"/>
      <c r="Q13" s="191"/>
      <c r="R13" s="118" t="s">
        <v>12</v>
      </c>
      <c r="S13" s="136" t="s">
        <v>25</v>
      </c>
      <c r="T13" s="137"/>
      <c r="U13" s="137"/>
      <c r="V13" s="191"/>
      <c r="W13" s="118" t="s">
        <v>12</v>
      </c>
      <c r="X13" s="196"/>
      <c r="Y13" s="180"/>
      <c r="Z13" s="131"/>
      <c r="AA13" s="131"/>
      <c r="AB13" s="187"/>
      <c r="AC13" s="182"/>
    </row>
    <row r="14" spans="1:40" s="2" customFormat="1" ht="20.100000000000001" customHeight="1" x14ac:dyDescent="0.2">
      <c r="A14" s="194"/>
      <c r="B14" s="154"/>
      <c r="C14" s="151"/>
      <c r="D14" s="10" t="s">
        <v>30</v>
      </c>
      <c r="E14" s="10" t="s">
        <v>27</v>
      </c>
      <c r="F14" s="16" t="s">
        <v>28</v>
      </c>
      <c r="G14" s="16" t="s">
        <v>29</v>
      </c>
      <c r="H14" s="119"/>
      <c r="I14" s="10" t="s">
        <v>30</v>
      </c>
      <c r="J14" s="10" t="s">
        <v>27</v>
      </c>
      <c r="K14" s="16" t="s">
        <v>28</v>
      </c>
      <c r="L14" s="16" t="s">
        <v>29</v>
      </c>
      <c r="M14" s="119"/>
      <c r="N14" s="11" t="s">
        <v>30</v>
      </c>
      <c r="O14" s="11" t="s">
        <v>27</v>
      </c>
      <c r="P14" s="17" t="s">
        <v>28</v>
      </c>
      <c r="Q14" s="17" t="s">
        <v>29</v>
      </c>
      <c r="R14" s="119"/>
      <c r="S14" s="11" t="s">
        <v>30</v>
      </c>
      <c r="T14" s="11" t="s">
        <v>27</v>
      </c>
      <c r="U14" s="17" t="s">
        <v>28</v>
      </c>
      <c r="V14" s="17" t="s">
        <v>29</v>
      </c>
      <c r="W14" s="119"/>
      <c r="X14" s="197"/>
      <c r="Y14" s="12" t="s">
        <v>30</v>
      </c>
      <c r="Z14" s="12" t="s">
        <v>27</v>
      </c>
      <c r="AA14" s="20" t="s">
        <v>28</v>
      </c>
      <c r="AB14" s="20" t="s">
        <v>29</v>
      </c>
      <c r="AC14" s="119"/>
    </row>
    <row r="15" spans="1:40" s="80" customFormat="1" ht="20.100000000000001" customHeight="1" x14ac:dyDescent="0.2">
      <c r="A15" s="188" t="s">
        <v>95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90"/>
    </row>
    <row r="16" spans="1:40" s="80" customFormat="1" ht="20.100000000000001" customHeight="1" x14ac:dyDescent="0.2">
      <c r="A16" s="29">
        <v>1</v>
      </c>
      <c r="B16" s="78" t="s">
        <v>96</v>
      </c>
      <c r="C16" s="30" t="s">
        <v>71</v>
      </c>
      <c r="D16" s="31"/>
      <c r="E16" s="31"/>
      <c r="F16" s="31"/>
      <c r="G16" s="31"/>
      <c r="H16" s="23"/>
      <c r="I16" s="31"/>
      <c r="J16" s="31"/>
      <c r="K16" s="31"/>
      <c r="L16" s="36"/>
      <c r="M16" s="32"/>
      <c r="N16" s="33"/>
      <c r="O16" s="33"/>
      <c r="P16" s="33">
        <v>15</v>
      </c>
      <c r="Q16" s="33"/>
      <c r="R16" s="23">
        <v>2</v>
      </c>
      <c r="S16" s="33"/>
      <c r="T16" s="33"/>
      <c r="U16" s="33"/>
      <c r="V16" s="35"/>
      <c r="W16" s="32"/>
      <c r="X16" s="21">
        <f>SUM(Y16:AB16)</f>
        <v>15</v>
      </c>
      <c r="Y16" s="24">
        <f>D16+I16+N16+S16</f>
        <v>0</v>
      </c>
      <c r="Z16" s="24">
        <f>E16+J16+O16+T16</f>
        <v>0</v>
      </c>
      <c r="AA16" s="24">
        <f>F16+K16+P16+U16</f>
        <v>15</v>
      </c>
      <c r="AB16" s="24">
        <f>G16+L16+Q16+V16</f>
        <v>0</v>
      </c>
      <c r="AC16" s="23">
        <f>H16+M16+R16+W16</f>
        <v>2</v>
      </c>
    </row>
    <row r="17" spans="1:29" s="80" customFormat="1" ht="20.100000000000001" customHeight="1" x14ac:dyDescent="0.2">
      <c r="A17" s="29">
        <v>2</v>
      </c>
      <c r="B17" s="77" t="s">
        <v>97</v>
      </c>
      <c r="C17" s="30" t="s">
        <v>71</v>
      </c>
      <c r="D17" s="31"/>
      <c r="E17" s="31"/>
      <c r="F17" s="31"/>
      <c r="G17" s="31"/>
      <c r="H17" s="23"/>
      <c r="I17" s="31"/>
      <c r="J17" s="31"/>
      <c r="K17" s="31"/>
      <c r="L17" s="31"/>
      <c r="M17" s="32"/>
      <c r="N17" s="33">
        <v>15</v>
      </c>
      <c r="O17" s="33"/>
      <c r="P17" s="33"/>
      <c r="Q17" s="33">
        <v>15</v>
      </c>
      <c r="R17" s="23">
        <v>4</v>
      </c>
      <c r="S17" s="33"/>
      <c r="T17" s="33"/>
      <c r="U17" s="33"/>
      <c r="V17" s="35"/>
      <c r="W17" s="32"/>
      <c r="X17" s="21">
        <f t="shared" ref="X17:X26" si="0">SUM(Y17:AB17)</f>
        <v>30</v>
      </c>
      <c r="Y17" s="24">
        <f t="shared" ref="Y17:Y26" si="1">D17+I17+N17+S17</f>
        <v>15</v>
      </c>
      <c r="Z17" s="24">
        <f t="shared" ref="Z17:Z26" si="2">E17+J17+O17+T17</f>
        <v>0</v>
      </c>
      <c r="AA17" s="24">
        <f t="shared" ref="AA17:AA26" si="3">F17+K17+P17+U17</f>
        <v>0</v>
      </c>
      <c r="AB17" s="24">
        <f t="shared" ref="AB17:AB26" si="4">G17+L17+Q17+V17</f>
        <v>15</v>
      </c>
      <c r="AC17" s="23">
        <f t="shared" ref="AC17:AC26" si="5">H17+M17+R17+W17</f>
        <v>4</v>
      </c>
    </row>
    <row r="18" spans="1:29" s="80" customFormat="1" ht="20.100000000000001" customHeight="1" x14ac:dyDescent="0.2">
      <c r="A18" s="29">
        <v>3</v>
      </c>
      <c r="B18" s="77" t="s">
        <v>98</v>
      </c>
      <c r="C18" s="30" t="s">
        <v>71</v>
      </c>
      <c r="D18" s="31"/>
      <c r="E18" s="31"/>
      <c r="F18" s="31"/>
      <c r="G18" s="31"/>
      <c r="H18" s="32"/>
      <c r="I18" s="31"/>
      <c r="J18" s="31"/>
      <c r="K18" s="31"/>
      <c r="L18" s="31"/>
      <c r="M18" s="32"/>
      <c r="N18" s="33">
        <v>15</v>
      </c>
      <c r="O18" s="33">
        <v>15</v>
      </c>
      <c r="P18" s="33"/>
      <c r="Q18" s="33"/>
      <c r="R18" s="32">
        <v>4</v>
      </c>
      <c r="S18" s="33"/>
      <c r="T18" s="33"/>
      <c r="U18" s="33"/>
      <c r="V18" s="33"/>
      <c r="W18" s="32"/>
      <c r="X18" s="21">
        <f t="shared" si="0"/>
        <v>30</v>
      </c>
      <c r="Y18" s="24">
        <f t="shared" si="1"/>
        <v>15</v>
      </c>
      <c r="Z18" s="24">
        <f t="shared" si="2"/>
        <v>15</v>
      </c>
      <c r="AA18" s="24">
        <f t="shared" si="3"/>
        <v>0</v>
      </c>
      <c r="AB18" s="24">
        <f t="shared" si="4"/>
        <v>0</v>
      </c>
      <c r="AC18" s="23">
        <f t="shared" si="5"/>
        <v>4</v>
      </c>
    </row>
    <row r="19" spans="1:29" s="80" customFormat="1" ht="20.100000000000001" customHeight="1" x14ac:dyDescent="0.2">
      <c r="A19" s="29">
        <v>4</v>
      </c>
      <c r="B19" s="81" t="s">
        <v>99</v>
      </c>
      <c r="C19" s="30" t="s">
        <v>75</v>
      </c>
      <c r="D19" s="31"/>
      <c r="E19" s="31"/>
      <c r="F19" s="31"/>
      <c r="G19" s="31"/>
      <c r="H19" s="23"/>
      <c r="I19" s="31"/>
      <c r="J19" s="31"/>
      <c r="K19" s="31"/>
      <c r="L19" s="36"/>
      <c r="M19" s="32"/>
      <c r="N19" s="33">
        <v>15</v>
      </c>
      <c r="O19" s="33"/>
      <c r="P19" s="33"/>
      <c r="Q19" s="33">
        <v>15</v>
      </c>
      <c r="R19" s="23">
        <v>4</v>
      </c>
      <c r="S19" s="33"/>
      <c r="T19" s="33"/>
      <c r="U19" s="33"/>
      <c r="V19" s="35"/>
      <c r="W19" s="32"/>
      <c r="X19" s="21">
        <f t="shared" si="0"/>
        <v>30</v>
      </c>
      <c r="Y19" s="24">
        <f t="shared" ref="Y19:AA20" si="6">D19+I19+N19+S19</f>
        <v>15</v>
      </c>
      <c r="Z19" s="24">
        <f t="shared" si="6"/>
        <v>0</v>
      </c>
      <c r="AA19" s="24">
        <f t="shared" si="6"/>
        <v>0</v>
      </c>
      <c r="AB19" s="24">
        <f t="shared" si="4"/>
        <v>15</v>
      </c>
      <c r="AC19" s="23">
        <f t="shared" si="5"/>
        <v>4</v>
      </c>
    </row>
    <row r="20" spans="1:29" s="80" customFormat="1" ht="20.100000000000001" customHeight="1" x14ac:dyDescent="0.2">
      <c r="A20" s="29">
        <v>5</v>
      </c>
      <c r="B20" s="77" t="s">
        <v>100</v>
      </c>
      <c r="C20" s="30" t="s">
        <v>71</v>
      </c>
      <c r="D20" s="31"/>
      <c r="E20" s="31"/>
      <c r="F20" s="31"/>
      <c r="G20" s="31"/>
      <c r="H20" s="32"/>
      <c r="I20" s="31"/>
      <c r="J20" s="31"/>
      <c r="K20" s="31"/>
      <c r="L20" s="31"/>
      <c r="M20" s="32"/>
      <c r="N20" s="33"/>
      <c r="O20" s="33"/>
      <c r="P20" s="33"/>
      <c r="Q20" s="33">
        <v>30</v>
      </c>
      <c r="R20" s="32">
        <v>4</v>
      </c>
      <c r="S20" s="33"/>
      <c r="T20" s="33"/>
      <c r="U20" s="33"/>
      <c r="V20" s="33"/>
      <c r="W20" s="32"/>
      <c r="X20" s="21">
        <f t="shared" si="0"/>
        <v>30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24">
        <f>G20+L20+Q20+V20</f>
        <v>30</v>
      </c>
      <c r="AC20" s="23">
        <f t="shared" si="5"/>
        <v>4</v>
      </c>
    </row>
    <row r="21" spans="1:29" s="80" customFormat="1" ht="20.100000000000001" customHeight="1" x14ac:dyDescent="0.2">
      <c r="A21" s="29">
        <v>6</v>
      </c>
      <c r="B21" s="77" t="s">
        <v>101</v>
      </c>
      <c r="C21" s="30" t="s">
        <v>78</v>
      </c>
      <c r="D21" s="31"/>
      <c r="E21" s="31"/>
      <c r="F21" s="31"/>
      <c r="G21" s="31"/>
      <c r="H21" s="32"/>
      <c r="I21" s="31"/>
      <c r="J21" s="31"/>
      <c r="K21" s="31"/>
      <c r="L21" s="31"/>
      <c r="M21" s="32"/>
      <c r="N21" s="33"/>
      <c r="O21" s="33"/>
      <c r="P21" s="33"/>
      <c r="Q21" s="33"/>
      <c r="R21" s="32"/>
      <c r="S21" s="33">
        <v>15</v>
      </c>
      <c r="T21" s="33">
        <v>15</v>
      </c>
      <c r="U21" s="33"/>
      <c r="V21" s="33"/>
      <c r="W21" s="32">
        <v>4</v>
      </c>
      <c r="X21" s="21">
        <f t="shared" si="0"/>
        <v>30</v>
      </c>
      <c r="Y21" s="24">
        <f t="shared" si="1"/>
        <v>15</v>
      </c>
      <c r="Z21" s="24">
        <f t="shared" si="2"/>
        <v>15</v>
      </c>
      <c r="AA21" s="24">
        <f t="shared" si="3"/>
        <v>0</v>
      </c>
      <c r="AB21" s="24">
        <f t="shared" si="4"/>
        <v>0</v>
      </c>
      <c r="AC21" s="23">
        <f t="shared" si="5"/>
        <v>4</v>
      </c>
    </row>
    <row r="22" spans="1:29" s="80" customFormat="1" ht="20.100000000000001" customHeight="1" x14ac:dyDescent="0.2">
      <c r="A22" s="29">
        <v>7</v>
      </c>
      <c r="B22" s="85" t="s">
        <v>102</v>
      </c>
      <c r="C22" s="30" t="s">
        <v>78</v>
      </c>
      <c r="D22" s="31"/>
      <c r="E22" s="31"/>
      <c r="F22" s="31"/>
      <c r="G22" s="31"/>
      <c r="H22" s="32"/>
      <c r="I22" s="31"/>
      <c r="J22" s="31"/>
      <c r="K22" s="31"/>
      <c r="L22" s="31"/>
      <c r="M22" s="32"/>
      <c r="N22" s="33"/>
      <c r="O22" s="33"/>
      <c r="P22" s="33"/>
      <c r="Q22" s="33"/>
      <c r="R22" s="32"/>
      <c r="S22" s="33">
        <v>15</v>
      </c>
      <c r="T22" s="33">
        <v>15</v>
      </c>
      <c r="U22" s="33"/>
      <c r="V22" s="33"/>
      <c r="W22" s="32">
        <v>4</v>
      </c>
      <c r="X22" s="21">
        <f t="shared" si="0"/>
        <v>30</v>
      </c>
      <c r="Y22" s="24">
        <f t="shared" si="1"/>
        <v>15</v>
      </c>
      <c r="Z22" s="24">
        <f t="shared" si="2"/>
        <v>15</v>
      </c>
      <c r="AA22" s="24">
        <f t="shared" si="3"/>
        <v>0</v>
      </c>
      <c r="AB22" s="24">
        <f t="shared" si="4"/>
        <v>0</v>
      </c>
      <c r="AC22" s="23">
        <f t="shared" si="5"/>
        <v>4</v>
      </c>
    </row>
    <row r="23" spans="1:29" s="80" customFormat="1" ht="20.100000000000001" customHeight="1" x14ac:dyDescent="0.2">
      <c r="A23" s="29">
        <v>8</v>
      </c>
      <c r="B23" s="77" t="s">
        <v>103</v>
      </c>
      <c r="C23" s="30" t="s">
        <v>78</v>
      </c>
      <c r="D23" s="31"/>
      <c r="E23" s="31"/>
      <c r="F23" s="31"/>
      <c r="G23" s="31"/>
      <c r="H23" s="32"/>
      <c r="I23" s="31"/>
      <c r="J23" s="31"/>
      <c r="K23" s="31"/>
      <c r="L23" s="31"/>
      <c r="M23" s="32"/>
      <c r="N23" s="33"/>
      <c r="O23" s="33"/>
      <c r="P23" s="33"/>
      <c r="Q23" s="33"/>
      <c r="R23" s="32"/>
      <c r="S23" s="33">
        <v>15</v>
      </c>
      <c r="T23" s="33"/>
      <c r="U23" s="33"/>
      <c r="V23" s="33">
        <v>15</v>
      </c>
      <c r="W23" s="32">
        <v>4</v>
      </c>
      <c r="X23" s="21">
        <f t="shared" si="0"/>
        <v>30</v>
      </c>
      <c r="Y23" s="24">
        <f t="shared" si="1"/>
        <v>15</v>
      </c>
      <c r="Z23" s="24">
        <f t="shared" si="2"/>
        <v>0</v>
      </c>
      <c r="AA23" s="24">
        <f t="shared" si="3"/>
        <v>0</v>
      </c>
      <c r="AB23" s="24">
        <f t="shared" si="4"/>
        <v>15</v>
      </c>
      <c r="AC23" s="23">
        <f t="shared" si="5"/>
        <v>4</v>
      </c>
    </row>
    <row r="24" spans="1:29" s="80" customFormat="1" ht="20.100000000000001" customHeight="1" x14ac:dyDescent="0.2">
      <c r="A24" s="29">
        <v>9</v>
      </c>
      <c r="B24" s="78" t="s">
        <v>104</v>
      </c>
      <c r="C24" s="30" t="s">
        <v>82</v>
      </c>
      <c r="D24" s="31"/>
      <c r="E24" s="31"/>
      <c r="F24" s="31"/>
      <c r="G24" s="31"/>
      <c r="H24" s="32"/>
      <c r="I24" s="31"/>
      <c r="J24" s="31"/>
      <c r="K24" s="31"/>
      <c r="L24" s="31"/>
      <c r="M24" s="32"/>
      <c r="N24" s="33"/>
      <c r="O24" s="33"/>
      <c r="P24" s="33"/>
      <c r="Q24" s="33"/>
      <c r="R24" s="32"/>
      <c r="S24" s="33">
        <v>15</v>
      </c>
      <c r="T24" s="33">
        <v>15</v>
      </c>
      <c r="U24" s="33"/>
      <c r="V24" s="33">
        <v>15</v>
      </c>
      <c r="W24" s="32">
        <v>4</v>
      </c>
      <c r="X24" s="21">
        <f t="shared" si="0"/>
        <v>45</v>
      </c>
      <c r="Y24" s="24">
        <f t="shared" si="1"/>
        <v>15</v>
      </c>
      <c r="Z24" s="24">
        <f t="shared" si="2"/>
        <v>15</v>
      </c>
      <c r="AA24" s="24">
        <f t="shared" si="3"/>
        <v>0</v>
      </c>
      <c r="AB24" s="24">
        <f t="shared" si="4"/>
        <v>15</v>
      </c>
      <c r="AC24" s="23">
        <f t="shared" si="5"/>
        <v>4</v>
      </c>
    </row>
    <row r="25" spans="1:29" s="80" customFormat="1" ht="20.100000000000001" customHeight="1" x14ac:dyDescent="0.2">
      <c r="A25" s="29">
        <v>10</v>
      </c>
      <c r="B25" s="81" t="s">
        <v>105</v>
      </c>
      <c r="C25" s="30" t="s">
        <v>78</v>
      </c>
      <c r="D25" s="31"/>
      <c r="E25" s="31"/>
      <c r="F25" s="31"/>
      <c r="G25" s="31"/>
      <c r="H25" s="32"/>
      <c r="I25" s="31"/>
      <c r="J25" s="31"/>
      <c r="K25" s="31"/>
      <c r="L25" s="31"/>
      <c r="M25" s="32"/>
      <c r="N25" s="33"/>
      <c r="O25" s="33"/>
      <c r="P25" s="33"/>
      <c r="Q25" s="33"/>
      <c r="R25" s="32"/>
      <c r="S25" s="33"/>
      <c r="T25" s="33"/>
      <c r="U25" s="33"/>
      <c r="V25" s="33">
        <v>15</v>
      </c>
      <c r="W25" s="32">
        <v>2</v>
      </c>
      <c r="X25" s="21">
        <f t="shared" si="0"/>
        <v>15</v>
      </c>
      <c r="Y25" s="24">
        <f t="shared" si="1"/>
        <v>0</v>
      </c>
      <c r="Z25" s="24">
        <f t="shared" si="2"/>
        <v>0</v>
      </c>
      <c r="AA25" s="24">
        <f t="shared" si="3"/>
        <v>0</v>
      </c>
      <c r="AB25" s="24">
        <f t="shared" si="4"/>
        <v>15</v>
      </c>
      <c r="AC25" s="23">
        <f t="shared" si="5"/>
        <v>2</v>
      </c>
    </row>
    <row r="26" spans="1:29" s="86" customFormat="1" ht="20.100000000000001" customHeight="1" x14ac:dyDescent="0.2">
      <c r="A26" s="171" t="s">
        <v>84</v>
      </c>
      <c r="B26" s="171"/>
      <c r="C26" s="171"/>
      <c r="D26" s="55">
        <f t="shared" ref="D26:W26" si="7">SUM(D16:D25)</f>
        <v>0</v>
      </c>
      <c r="E26" s="55">
        <f t="shared" si="7"/>
        <v>0</v>
      </c>
      <c r="F26" s="55">
        <f t="shared" si="7"/>
        <v>0</v>
      </c>
      <c r="G26" s="55">
        <f t="shared" si="7"/>
        <v>0</v>
      </c>
      <c r="H26" s="56">
        <f t="shared" si="7"/>
        <v>0</v>
      </c>
      <c r="I26" s="55">
        <f t="shared" si="7"/>
        <v>0</v>
      </c>
      <c r="J26" s="55">
        <f t="shared" si="7"/>
        <v>0</v>
      </c>
      <c r="K26" s="55">
        <f t="shared" si="7"/>
        <v>0</v>
      </c>
      <c r="L26" s="55">
        <f t="shared" si="7"/>
        <v>0</v>
      </c>
      <c r="M26" s="56">
        <f t="shared" si="7"/>
        <v>0</v>
      </c>
      <c r="N26" s="57">
        <f t="shared" si="7"/>
        <v>45</v>
      </c>
      <c r="O26" s="57">
        <f t="shared" si="7"/>
        <v>15</v>
      </c>
      <c r="P26" s="57">
        <f t="shared" si="7"/>
        <v>15</v>
      </c>
      <c r="Q26" s="57">
        <f t="shared" si="7"/>
        <v>60</v>
      </c>
      <c r="R26" s="56">
        <f t="shared" si="7"/>
        <v>18</v>
      </c>
      <c r="S26" s="57">
        <f t="shared" si="7"/>
        <v>60</v>
      </c>
      <c r="T26" s="57">
        <f t="shared" si="7"/>
        <v>45</v>
      </c>
      <c r="U26" s="57">
        <f t="shared" si="7"/>
        <v>0</v>
      </c>
      <c r="V26" s="57">
        <f t="shared" si="7"/>
        <v>45</v>
      </c>
      <c r="W26" s="56">
        <f t="shared" si="7"/>
        <v>18</v>
      </c>
      <c r="X26" s="13">
        <f t="shared" si="0"/>
        <v>285</v>
      </c>
      <c r="Y26" s="24">
        <f t="shared" si="1"/>
        <v>105</v>
      </c>
      <c r="Z26" s="24">
        <f t="shared" si="2"/>
        <v>60</v>
      </c>
      <c r="AA26" s="24">
        <f t="shared" si="3"/>
        <v>15</v>
      </c>
      <c r="AB26" s="24">
        <f t="shared" si="4"/>
        <v>105</v>
      </c>
      <c r="AC26" s="23">
        <f t="shared" si="5"/>
        <v>36</v>
      </c>
    </row>
    <row r="27" spans="1:29" ht="11.25" customHeight="1" x14ac:dyDescent="0.2">
      <c r="A27" s="34"/>
      <c r="B27" s="34"/>
      <c r="C27" s="37"/>
      <c r="D27" s="40"/>
      <c r="E27" s="40"/>
      <c r="F27" s="40"/>
      <c r="G27" s="40"/>
      <c r="H27" s="40"/>
      <c r="I27" s="40"/>
      <c r="J27" s="40"/>
      <c r="K27" s="40"/>
      <c r="L27" s="40"/>
      <c r="M27" s="43"/>
      <c r="N27" s="40"/>
      <c r="O27" s="40"/>
      <c r="P27" s="40"/>
      <c r="Q27" s="40"/>
      <c r="R27" s="40"/>
      <c r="S27" s="40"/>
      <c r="T27" s="40"/>
      <c r="U27" s="40"/>
      <c r="V27" s="40"/>
      <c r="W27" s="25"/>
      <c r="X27" s="38"/>
      <c r="Y27" s="38"/>
      <c r="Z27" s="38"/>
      <c r="AA27" s="38"/>
      <c r="AB27" s="38"/>
      <c r="AC27" s="41"/>
    </row>
  </sheetData>
  <mergeCells count="28">
    <mergeCell ref="A26:C26"/>
    <mergeCell ref="A12:A14"/>
    <mergeCell ref="C12:C14"/>
    <mergeCell ref="X12:X14"/>
    <mergeCell ref="N12:W12"/>
    <mergeCell ref="N13:Q13"/>
    <mergeCell ref="I13:L13"/>
    <mergeCell ref="B12:B14"/>
    <mergeCell ref="D12:M12"/>
    <mergeCell ref="D13:G13"/>
    <mergeCell ref="R13:R14"/>
    <mergeCell ref="M13:M14"/>
    <mergeCell ref="A10:AC10"/>
    <mergeCell ref="Y12:AB13"/>
    <mergeCell ref="A8:AC8"/>
    <mergeCell ref="A15:AC15"/>
    <mergeCell ref="W13:W14"/>
    <mergeCell ref="H13:H14"/>
    <mergeCell ref="S13:V13"/>
    <mergeCell ref="Q11:AC11"/>
    <mergeCell ref="AC12:AC14"/>
    <mergeCell ref="A1:AC1"/>
    <mergeCell ref="A2:AC2"/>
    <mergeCell ref="A3:AC3"/>
    <mergeCell ref="A4:AC4"/>
    <mergeCell ref="A9:AC9"/>
    <mergeCell ref="A5:AC5"/>
    <mergeCell ref="A7:AC7"/>
  </mergeCells>
  <phoneticPr fontId="0" type="noConversion"/>
  <printOptions horizontalCentered="1"/>
  <pageMargins left="0.46" right="0.23622047244094491" top="0.22" bottom="0.15" header="0.86" footer="0.15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6"/>
  <sheetViews>
    <sheetView zoomScaleNormal="100" workbookViewId="0">
      <selection sqref="A1:AC5"/>
    </sheetView>
  </sheetViews>
  <sheetFormatPr defaultRowHeight="12.75" x14ac:dyDescent="0.2"/>
  <cols>
    <col min="1" max="1" width="3.5703125" customWidth="1"/>
    <col min="2" max="2" width="33.7109375" customWidth="1"/>
    <col min="3" max="3" width="6.5703125" customWidth="1"/>
    <col min="4" max="7" width="3.28515625" customWidth="1"/>
    <col min="8" max="8" width="3.5703125" customWidth="1"/>
    <col min="9" max="12" width="3.28515625" customWidth="1"/>
    <col min="13" max="13" width="3.5703125" customWidth="1"/>
    <col min="14" max="17" width="3.28515625" customWidth="1"/>
    <col min="18" max="18" width="3.5703125" customWidth="1"/>
    <col min="19" max="22" width="3.28515625" customWidth="1"/>
    <col min="23" max="24" width="3.5703125" customWidth="1"/>
    <col min="25" max="29" width="3.7109375" customWidth="1"/>
    <col min="30" max="30" width="5.28515625" customWidth="1"/>
    <col min="31" max="36" width="9.140625" hidden="1" customWidth="1"/>
    <col min="37" max="37" width="3.28515625" customWidth="1"/>
    <col min="38" max="38" width="4.7109375" customWidth="1"/>
    <col min="39" max="39" width="7.42578125" customWidth="1"/>
  </cols>
  <sheetData>
    <row r="1" spans="1:39" ht="12.95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89"/>
    </row>
    <row r="2" spans="1:39" ht="12.95" customHeight="1" x14ac:dyDescent="0.2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89"/>
    </row>
    <row r="3" spans="1:39" ht="12.95" customHeight="1" x14ac:dyDescent="0.2">
      <c r="A3" s="121" t="s">
        <v>106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89"/>
    </row>
    <row r="4" spans="1:39" ht="12.95" customHeight="1" x14ac:dyDescent="0.2">
      <c r="A4" s="121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89"/>
    </row>
    <row r="5" spans="1:39" ht="12.95" customHeight="1" x14ac:dyDescent="0.2">
      <c r="A5" s="122" t="s">
        <v>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89"/>
    </row>
    <row r="6" spans="1:39" ht="12.95" customHeigh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89"/>
    </row>
    <row r="7" spans="1:39" ht="15" customHeight="1" x14ac:dyDescent="0.2">
      <c r="A7" s="115" t="s">
        <v>11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39" ht="15" customHeight="1" x14ac:dyDescent="0.2">
      <c r="A8" s="115" t="s">
        <v>13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90"/>
      <c r="AE8" s="90"/>
      <c r="AF8" s="90"/>
      <c r="AG8" s="90"/>
      <c r="AH8" s="90"/>
      <c r="AI8" s="90"/>
      <c r="AJ8" s="90"/>
      <c r="AK8" s="90"/>
      <c r="AL8" s="90"/>
      <c r="AM8" s="90"/>
    </row>
    <row r="9" spans="1:39" ht="15" customHeight="1" x14ac:dyDescent="0.2">
      <c r="A9" s="115" t="s">
        <v>15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90"/>
      <c r="AE9" s="90"/>
      <c r="AF9" s="90"/>
      <c r="AG9" s="90"/>
      <c r="AH9" s="90"/>
      <c r="AI9" s="90"/>
      <c r="AJ9" s="90"/>
      <c r="AK9" s="90"/>
      <c r="AL9" s="90"/>
      <c r="AM9" s="90"/>
    </row>
    <row r="10" spans="1:39" ht="15" customHeight="1" x14ac:dyDescent="0.2">
      <c r="A10" s="181" t="s">
        <v>67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91"/>
      <c r="AE10" s="91"/>
      <c r="AF10" s="91"/>
      <c r="AG10" s="91"/>
      <c r="AH10" s="91"/>
      <c r="AI10" s="91"/>
      <c r="AJ10" s="91"/>
      <c r="AK10" s="91"/>
      <c r="AL10" s="91"/>
      <c r="AM10" s="91"/>
    </row>
    <row r="11" spans="1:39" x14ac:dyDescent="0.2">
      <c r="A11" s="3"/>
      <c r="B11" s="3"/>
      <c r="C11" s="26"/>
      <c r="D11" s="5"/>
      <c r="E11" s="5"/>
      <c r="F11" s="5"/>
      <c r="G11" s="5"/>
      <c r="H11" s="14"/>
      <c r="I11" s="5"/>
      <c r="J11" s="5"/>
      <c r="K11" s="5"/>
      <c r="L11" s="5"/>
      <c r="M11" s="42"/>
      <c r="N11" s="6"/>
      <c r="O11" s="6"/>
      <c r="P11" s="6"/>
      <c r="Q11" s="6"/>
      <c r="R11" s="183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201"/>
      <c r="AE11" s="5"/>
      <c r="AF11" s="5"/>
      <c r="AG11" s="14"/>
      <c r="AH11" s="7"/>
      <c r="AI11" s="8"/>
      <c r="AJ11" s="8"/>
      <c r="AK11" s="8"/>
      <c r="AL11" s="8"/>
      <c r="AM11" s="18"/>
    </row>
    <row r="12" spans="1:39" ht="20.100000000000001" customHeight="1" x14ac:dyDescent="0.2">
      <c r="A12" s="117" t="s">
        <v>16</v>
      </c>
      <c r="B12" s="185" t="s">
        <v>17</v>
      </c>
      <c r="C12" s="172" t="s">
        <v>68</v>
      </c>
      <c r="D12" s="174" t="s">
        <v>19</v>
      </c>
      <c r="E12" s="175"/>
      <c r="F12" s="175"/>
      <c r="G12" s="175"/>
      <c r="H12" s="175"/>
      <c r="I12" s="175"/>
      <c r="J12" s="175"/>
      <c r="K12" s="175"/>
      <c r="L12" s="175"/>
      <c r="M12" s="175"/>
      <c r="N12" s="174" t="s">
        <v>20</v>
      </c>
      <c r="O12" s="175"/>
      <c r="P12" s="175"/>
      <c r="Q12" s="175"/>
      <c r="R12" s="175"/>
      <c r="S12" s="175"/>
      <c r="T12" s="175"/>
      <c r="U12" s="175"/>
      <c r="V12" s="175"/>
      <c r="W12" s="175"/>
      <c r="X12" s="173" t="s">
        <v>7</v>
      </c>
      <c r="Y12" s="178" t="s">
        <v>21</v>
      </c>
      <c r="Z12" s="179"/>
      <c r="AA12" s="179"/>
      <c r="AB12" s="179"/>
      <c r="AC12" s="200" t="s">
        <v>12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20.100000000000001" customHeight="1" x14ac:dyDescent="0.2">
      <c r="A13" s="117"/>
      <c r="B13" s="185"/>
      <c r="C13" s="150"/>
      <c r="D13" s="132" t="s">
        <v>22</v>
      </c>
      <c r="E13" s="133"/>
      <c r="F13" s="133"/>
      <c r="G13" s="133"/>
      <c r="H13" s="118" t="s">
        <v>12</v>
      </c>
      <c r="I13" s="132" t="s">
        <v>23</v>
      </c>
      <c r="J13" s="133"/>
      <c r="K13" s="133"/>
      <c r="L13" s="133"/>
      <c r="M13" s="118" t="s">
        <v>12</v>
      </c>
      <c r="N13" s="136" t="s">
        <v>24</v>
      </c>
      <c r="O13" s="137"/>
      <c r="P13" s="137"/>
      <c r="Q13" s="137"/>
      <c r="R13" s="118" t="s">
        <v>12</v>
      </c>
      <c r="S13" s="136" t="s">
        <v>25</v>
      </c>
      <c r="T13" s="137"/>
      <c r="U13" s="137"/>
      <c r="V13" s="137"/>
      <c r="W13" s="118" t="s">
        <v>12</v>
      </c>
      <c r="X13" s="173"/>
      <c r="Y13" s="180"/>
      <c r="Z13" s="131"/>
      <c r="AA13" s="131"/>
      <c r="AB13" s="131"/>
      <c r="AC13" s="200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20.100000000000001" customHeight="1" x14ac:dyDescent="0.2">
      <c r="A14" s="117"/>
      <c r="B14" s="185"/>
      <c r="C14" s="151"/>
      <c r="D14" s="10" t="s">
        <v>30</v>
      </c>
      <c r="E14" s="10" t="s">
        <v>27</v>
      </c>
      <c r="F14" s="16" t="s">
        <v>28</v>
      </c>
      <c r="G14" s="16" t="s">
        <v>29</v>
      </c>
      <c r="H14" s="119"/>
      <c r="I14" s="10" t="s">
        <v>30</v>
      </c>
      <c r="J14" s="10" t="s">
        <v>27</v>
      </c>
      <c r="K14" s="16" t="s">
        <v>28</v>
      </c>
      <c r="L14" s="16" t="s">
        <v>29</v>
      </c>
      <c r="M14" s="119"/>
      <c r="N14" s="11" t="s">
        <v>30</v>
      </c>
      <c r="O14" s="11" t="s">
        <v>27</v>
      </c>
      <c r="P14" s="17" t="s">
        <v>28</v>
      </c>
      <c r="Q14" s="17" t="s">
        <v>29</v>
      </c>
      <c r="R14" s="119"/>
      <c r="S14" s="11" t="s">
        <v>30</v>
      </c>
      <c r="T14" s="11" t="s">
        <v>27</v>
      </c>
      <c r="U14" s="17" t="s">
        <v>28</v>
      </c>
      <c r="V14" s="17" t="s">
        <v>29</v>
      </c>
      <c r="W14" s="119"/>
      <c r="X14" s="173"/>
      <c r="Y14" s="12" t="s">
        <v>30</v>
      </c>
      <c r="Z14" s="12" t="s">
        <v>27</v>
      </c>
      <c r="AA14" s="20" t="s">
        <v>28</v>
      </c>
      <c r="AB14" s="20" t="s">
        <v>29</v>
      </c>
      <c r="AC14" s="200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20.100000000000001" customHeight="1" x14ac:dyDescent="0.2">
      <c r="A15" s="188" t="s">
        <v>69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202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  <row r="16" spans="1:39" ht="20.100000000000001" customHeight="1" x14ac:dyDescent="0.2">
      <c r="A16" s="29">
        <v>1</v>
      </c>
      <c r="B16" s="76" t="s">
        <v>70</v>
      </c>
      <c r="C16" s="30" t="s">
        <v>71</v>
      </c>
      <c r="D16" s="31"/>
      <c r="E16" s="31"/>
      <c r="F16" s="31"/>
      <c r="G16" s="31"/>
      <c r="H16" s="23"/>
      <c r="I16" s="31"/>
      <c r="J16" s="31"/>
      <c r="K16" s="31"/>
      <c r="L16" s="36"/>
      <c r="M16" s="32"/>
      <c r="N16" s="33"/>
      <c r="O16" s="33"/>
      <c r="P16" s="33">
        <v>15</v>
      </c>
      <c r="Q16" s="33"/>
      <c r="R16" s="23">
        <v>2</v>
      </c>
      <c r="S16" s="33"/>
      <c r="T16" s="33"/>
      <c r="U16" s="33"/>
      <c r="V16" s="35"/>
      <c r="W16" s="32"/>
      <c r="X16" s="21">
        <f>SUM(Y16:AB16)</f>
        <v>15</v>
      </c>
      <c r="Y16" s="24">
        <f t="shared" ref="Y16:Y26" si="0">D16+I16+N16+S16</f>
        <v>0</v>
      </c>
      <c r="Z16" s="24">
        <f t="shared" ref="Z16:Z26" si="1">E16+J16+O16+T16</f>
        <v>0</v>
      </c>
      <c r="AA16" s="24">
        <f t="shared" ref="AA16:AA26" si="2">F16+K16+P16+U16</f>
        <v>15</v>
      </c>
      <c r="AB16" s="24">
        <f t="shared" ref="AB16:AB26" si="3">G16+L16+Q16+V16</f>
        <v>0</v>
      </c>
      <c r="AC16" s="23">
        <f t="shared" ref="AC16:AC26" si="4">H16+M16+R16+W16</f>
        <v>2</v>
      </c>
      <c r="AD16" s="34"/>
      <c r="AE16" s="34"/>
      <c r="AF16" s="34"/>
      <c r="AG16" s="34"/>
      <c r="AH16" s="34"/>
      <c r="AI16" s="34"/>
      <c r="AJ16" s="34"/>
      <c r="AK16" s="34"/>
      <c r="AL16" s="34"/>
      <c r="AM16" s="34"/>
    </row>
    <row r="17" spans="1:39" ht="20.100000000000001" customHeight="1" x14ac:dyDescent="0.2">
      <c r="A17" s="29">
        <v>2</v>
      </c>
      <c r="B17" s="76" t="s">
        <v>72</v>
      </c>
      <c r="C17" s="30" t="s">
        <v>71</v>
      </c>
      <c r="D17" s="31"/>
      <c r="E17" s="31"/>
      <c r="F17" s="31"/>
      <c r="G17" s="31"/>
      <c r="H17" s="23"/>
      <c r="I17" s="31"/>
      <c r="J17" s="31"/>
      <c r="K17" s="31"/>
      <c r="L17" s="31"/>
      <c r="M17" s="32"/>
      <c r="N17" s="33">
        <v>15</v>
      </c>
      <c r="O17" s="33"/>
      <c r="P17" s="33"/>
      <c r="Q17" s="33">
        <v>15</v>
      </c>
      <c r="R17" s="23">
        <v>4</v>
      </c>
      <c r="S17" s="33"/>
      <c r="T17" s="33"/>
      <c r="U17" s="33"/>
      <c r="V17" s="35"/>
      <c r="W17" s="32"/>
      <c r="X17" s="21">
        <f t="shared" ref="X17:X25" si="5">SUM(Y17:AB17)</f>
        <v>30</v>
      </c>
      <c r="Y17" s="24">
        <f t="shared" si="0"/>
        <v>15</v>
      </c>
      <c r="Z17" s="24">
        <f t="shared" si="1"/>
        <v>0</v>
      </c>
      <c r="AA17" s="24">
        <f t="shared" si="2"/>
        <v>0</v>
      </c>
      <c r="AB17" s="24">
        <f t="shared" si="3"/>
        <v>15</v>
      </c>
      <c r="AC17" s="23">
        <f t="shared" si="4"/>
        <v>4</v>
      </c>
      <c r="AD17" s="34"/>
      <c r="AE17" s="34"/>
      <c r="AF17" s="34"/>
      <c r="AG17" s="34"/>
      <c r="AH17" s="34"/>
      <c r="AI17" s="34"/>
      <c r="AJ17" s="34"/>
      <c r="AK17" s="34"/>
      <c r="AL17" s="34"/>
      <c r="AM17" s="34"/>
    </row>
    <row r="18" spans="1:39" ht="20.100000000000001" customHeight="1" x14ac:dyDescent="0.2">
      <c r="A18" s="29">
        <v>3</v>
      </c>
      <c r="B18" s="76" t="s">
        <v>73</v>
      </c>
      <c r="C18" s="30" t="s">
        <v>71</v>
      </c>
      <c r="D18" s="31"/>
      <c r="E18" s="31"/>
      <c r="F18" s="31"/>
      <c r="G18" s="31"/>
      <c r="H18" s="32"/>
      <c r="I18" s="31"/>
      <c r="J18" s="31"/>
      <c r="K18" s="31"/>
      <c r="L18" s="31"/>
      <c r="M18" s="32"/>
      <c r="N18" s="33">
        <v>15</v>
      </c>
      <c r="O18" s="33">
        <v>15</v>
      </c>
      <c r="P18" s="33"/>
      <c r="Q18" s="33"/>
      <c r="R18" s="32">
        <v>4</v>
      </c>
      <c r="S18" s="33"/>
      <c r="T18" s="33"/>
      <c r="U18" s="33"/>
      <c r="V18" s="33"/>
      <c r="W18" s="32"/>
      <c r="X18" s="21">
        <f t="shared" si="5"/>
        <v>30</v>
      </c>
      <c r="Y18" s="24">
        <f t="shared" si="0"/>
        <v>15</v>
      </c>
      <c r="Z18" s="24">
        <f t="shared" si="1"/>
        <v>15</v>
      </c>
      <c r="AA18" s="24">
        <f t="shared" si="2"/>
        <v>0</v>
      </c>
      <c r="AB18" s="24">
        <f t="shared" si="3"/>
        <v>0</v>
      </c>
      <c r="AC18" s="23">
        <f t="shared" si="4"/>
        <v>4</v>
      </c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1:39" ht="20.100000000000001" customHeight="1" x14ac:dyDescent="0.2">
      <c r="A19" s="29">
        <v>4</v>
      </c>
      <c r="B19" s="82" t="s">
        <v>74</v>
      </c>
      <c r="C19" s="30" t="s">
        <v>75</v>
      </c>
      <c r="D19" s="31"/>
      <c r="E19" s="31"/>
      <c r="F19" s="31"/>
      <c r="G19" s="31"/>
      <c r="H19" s="23"/>
      <c r="I19" s="31"/>
      <c r="J19" s="31"/>
      <c r="K19" s="31"/>
      <c r="L19" s="31"/>
      <c r="M19" s="32"/>
      <c r="N19" s="33">
        <v>15</v>
      </c>
      <c r="O19" s="33"/>
      <c r="P19" s="33"/>
      <c r="Q19" s="33">
        <v>15</v>
      </c>
      <c r="R19" s="23">
        <v>4</v>
      </c>
      <c r="S19" s="33"/>
      <c r="T19" s="33"/>
      <c r="U19" s="33"/>
      <c r="V19" s="35"/>
      <c r="W19" s="32"/>
      <c r="X19" s="21">
        <f t="shared" si="5"/>
        <v>30</v>
      </c>
      <c r="Y19" s="24">
        <f t="shared" si="0"/>
        <v>15</v>
      </c>
      <c r="Z19" s="24">
        <f t="shared" si="1"/>
        <v>0</v>
      </c>
      <c r="AA19" s="24">
        <f t="shared" si="2"/>
        <v>0</v>
      </c>
      <c r="AB19" s="24">
        <f t="shared" si="3"/>
        <v>15</v>
      </c>
      <c r="AC19" s="23">
        <f t="shared" si="4"/>
        <v>4</v>
      </c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1:39" ht="20.100000000000001" customHeight="1" x14ac:dyDescent="0.2">
      <c r="A20" s="29">
        <v>5</v>
      </c>
      <c r="B20" s="76" t="s">
        <v>76</v>
      </c>
      <c r="C20" s="30" t="s">
        <v>71</v>
      </c>
      <c r="D20" s="31"/>
      <c r="E20" s="31"/>
      <c r="F20" s="31"/>
      <c r="G20" s="31"/>
      <c r="H20" s="32"/>
      <c r="I20" s="31"/>
      <c r="J20" s="31"/>
      <c r="K20" s="31"/>
      <c r="L20" s="31"/>
      <c r="M20" s="32"/>
      <c r="N20" s="33"/>
      <c r="O20" s="33"/>
      <c r="P20" s="33"/>
      <c r="Q20" s="33">
        <v>30</v>
      </c>
      <c r="R20" s="32">
        <v>4</v>
      </c>
      <c r="S20" s="33"/>
      <c r="T20" s="33"/>
      <c r="U20" s="33"/>
      <c r="V20" s="33"/>
      <c r="W20" s="32"/>
      <c r="X20" s="21">
        <f t="shared" si="5"/>
        <v>30</v>
      </c>
      <c r="Y20" s="24">
        <f t="shared" si="0"/>
        <v>0</v>
      </c>
      <c r="Z20" s="24">
        <f t="shared" si="1"/>
        <v>0</v>
      </c>
      <c r="AA20" s="24">
        <f t="shared" si="2"/>
        <v>0</v>
      </c>
      <c r="AB20" s="24">
        <f t="shared" si="3"/>
        <v>30</v>
      </c>
      <c r="AC20" s="23">
        <f t="shared" si="4"/>
        <v>4</v>
      </c>
      <c r="AD20" s="34"/>
      <c r="AE20" s="34"/>
      <c r="AF20" s="34"/>
      <c r="AG20" s="34"/>
      <c r="AH20" s="34"/>
      <c r="AI20" s="34"/>
      <c r="AJ20" s="34"/>
      <c r="AK20" s="34"/>
      <c r="AL20" s="34"/>
      <c r="AM20" s="34"/>
    </row>
    <row r="21" spans="1:39" ht="20.100000000000001" customHeight="1" x14ac:dyDescent="0.2">
      <c r="A21" s="29">
        <v>6</v>
      </c>
      <c r="B21" s="76" t="s">
        <v>77</v>
      </c>
      <c r="C21" s="30" t="s">
        <v>78</v>
      </c>
      <c r="D21" s="31"/>
      <c r="E21" s="31"/>
      <c r="F21" s="31"/>
      <c r="G21" s="31"/>
      <c r="H21" s="32"/>
      <c r="I21" s="31"/>
      <c r="J21" s="31"/>
      <c r="K21" s="31"/>
      <c r="L21" s="31"/>
      <c r="M21" s="32"/>
      <c r="N21" s="33"/>
      <c r="O21" s="33"/>
      <c r="P21" s="33"/>
      <c r="Q21" s="33"/>
      <c r="R21" s="32"/>
      <c r="S21" s="33">
        <v>15</v>
      </c>
      <c r="T21" s="33">
        <v>15</v>
      </c>
      <c r="U21" s="33"/>
      <c r="V21" s="33"/>
      <c r="W21" s="32">
        <v>4</v>
      </c>
      <c r="X21" s="21">
        <f t="shared" si="5"/>
        <v>30</v>
      </c>
      <c r="Y21" s="24">
        <f t="shared" si="0"/>
        <v>15</v>
      </c>
      <c r="Z21" s="24">
        <f t="shared" si="1"/>
        <v>15</v>
      </c>
      <c r="AA21" s="24">
        <f t="shared" si="2"/>
        <v>0</v>
      </c>
      <c r="AB21" s="24">
        <f t="shared" si="3"/>
        <v>0</v>
      </c>
      <c r="AC21" s="23">
        <f t="shared" si="4"/>
        <v>4</v>
      </c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1:39" ht="20.100000000000001" customHeight="1" x14ac:dyDescent="0.2">
      <c r="A22" s="29">
        <v>7</v>
      </c>
      <c r="B22" s="76" t="s">
        <v>79</v>
      </c>
      <c r="C22" s="30" t="s">
        <v>78</v>
      </c>
      <c r="D22" s="31"/>
      <c r="E22" s="31"/>
      <c r="F22" s="31"/>
      <c r="G22" s="31"/>
      <c r="H22" s="32"/>
      <c r="I22" s="31"/>
      <c r="J22" s="31"/>
      <c r="K22" s="31"/>
      <c r="L22" s="31"/>
      <c r="M22" s="32"/>
      <c r="N22" s="33"/>
      <c r="O22" s="33"/>
      <c r="P22" s="33"/>
      <c r="Q22" s="33"/>
      <c r="R22" s="32"/>
      <c r="S22" s="33">
        <v>15</v>
      </c>
      <c r="T22" s="33">
        <v>15</v>
      </c>
      <c r="U22" s="33"/>
      <c r="V22" s="33"/>
      <c r="W22" s="32">
        <v>4</v>
      </c>
      <c r="X22" s="21">
        <f t="shared" si="5"/>
        <v>30</v>
      </c>
      <c r="Y22" s="24">
        <f t="shared" si="0"/>
        <v>15</v>
      </c>
      <c r="Z22" s="24">
        <f t="shared" si="1"/>
        <v>15</v>
      </c>
      <c r="AA22" s="24">
        <f t="shared" si="2"/>
        <v>0</v>
      </c>
      <c r="AB22" s="24">
        <f t="shared" si="3"/>
        <v>0</v>
      </c>
      <c r="AC22" s="23">
        <f t="shared" si="4"/>
        <v>4</v>
      </c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1:39" ht="20.100000000000001" customHeight="1" x14ac:dyDescent="0.2">
      <c r="A23" s="29">
        <v>8</v>
      </c>
      <c r="B23" s="76" t="s">
        <v>80</v>
      </c>
      <c r="C23" s="30" t="s">
        <v>78</v>
      </c>
      <c r="D23" s="31"/>
      <c r="E23" s="31"/>
      <c r="F23" s="31"/>
      <c r="G23" s="31"/>
      <c r="H23" s="32"/>
      <c r="I23" s="31"/>
      <c r="J23" s="31"/>
      <c r="K23" s="31"/>
      <c r="L23" s="31"/>
      <c r="M23" s="32"/>
      <c r="N23" s="33"/>
      <c r="O23" s="33"/>
      <c r="P23" s="33"/>
      <c r="Q23" s="33"/>
      <c r="R23" s="32"/>
      <c r="S23" s="33">
        <v>15</v>
      </c>
      <c r="T23" s="33"/>
      <c r="U23" s="33"/>
      <c r="V23" s="33">
        <v>15</v>
      </c>
      <c r="W23" s="32">
        <v>4</v>
      </c>
      <c r="X23" s="21">
        <f t="shared" si="5"/>
        <v>30</v>
      </c>
      <c r="Y23" s="24">
        <f t="shared" si="0"/>
        <v>15</v>
      </c>
      <c r="Z23" s="24">
        <f t="shared" si="1"/>
        <v>0</v>
      </c>
      <c r="AA23" s="24">
        <f t="shared" si="2"/>
        <v>0</v>
      </c>
      <c r="AB23" s="24">
        <f t="shared" si="3"/>
        <v>15</v>
      </c>
      <c r="AC23" s="23">
        <f t="shared" si="4"/>
        <v>4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1:39" ht="20.100000000000001" customHeight="1" x14ac:dyDescent="0.2">
      <c r="A24" s="29">
        <v>9</v>
      </c>
      <c r="B24" s="83" t="s">
        <v>81</v>
      </c>
      <c r="C24" s="30" t="s">
        <v>82</v>
      </c>
      <c r="D24" s="31"/>
      <c r="E24" s="31"/>
      <c r="F24" s="31"/>
      <c r="G24" s="31"/>
      <c r="H24" s="32"/>
      <c r="I24" s="31"/>
      <c r="J24" s="31"/>
      <c r="K24" s="31"/>
      <c r="L24" s="31"/>
      <c r="M24" s="32"/>
      <c r="N24" s="33"/>
      <c r="O24" s="33"/>
      <c r="P24" s="33"/>
      <c r="Q24" s="33"/>
      <c r="R24" s="32"/>
      <c r="S24" s="33">
        <v>15</v>
      </c>
      <c r="T24" s="33">
        <v>15</v>
      </c>
      <c r="U24" s="33"/>
      <c r="V24" s="33">
        <v>15</v>
      </c>
      <c r="W24" s="32">
        <v>4</v>
      </c>
      <c r="X24" s="21">
        <f t="shared" si="5"/>
        <v>45</v>
      </c>
      <c r="Y24" s="24">
        <f t="shared" si="0"/>
        <v>15</v>
      </c>
      <c r="Z24" s="24">
        <f t="shared" si="1"/>
        <v>15</v>
      </c>
      <c r="AA24" s="24">
        <f t="shared" si="2"/>
        <v>0</v>
      </c>
      <c r="AB24" s="24">
        <f t="shared" si="3"/>
        <v>15</v>
      </c>
      <c r="AC24" s="23">
        <f t="shared" si="4"/>
        <v>4</v>
      </c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1:39" ht="20.100000000000001" customHeight="1" x14ac:dyDescent="0.2">
      <c r="A25" s="29">
        <v>10</v>
      </c>
      <c r="B25" s="76" t="s">
        <v>83</v>
      </c>
      <c r="C25" s="30" t="s">
        <v>78</v>
      </c>
      <c r="D25" s="31"/>
      <c r="E25" s="31"/>
      <c r="F25" s="31"/>
      <c r="G25" s="31"/>
      <c r="H25" s="32"/>
      <c r="I25" s="31"/>
      <c r="J25" s="31"/>
      <c r="K25" s="31"/>
      <c r="L25" s="31"/>
      <c r="M25" s="32"/>
      <c r="N25" s="33"/>
      <c r="O25" s="33"/>
      <c r="P25" s="33"/>
      <c r="Q25" s="33"/>
      <c r="R25" s="32"/>
      <c r="S25" s="33"/>
      <c r="T25" s="33"/>
      <c r="U25" s="33"/>
      <c r="V25" s="33">
        <v>15</v>
      </c>
      <c r="W25" s="32">
        <v>2</v>
      </c>
      <c r="X25" s="21">
        <f t="shared" si="5"/>
        <v>15</v>
      </c>
      <c r="Y25" s="24">
        <f t="shared" si="0"/>
        <v>0</v>
      </c>
      <c r="Z25" s="24">
        <f t="shared" si="1"/>
        <v>0</v>
      </c>
      <c r="AA25" s="24">
        <f t="shared" si="2"/>
        <v>0</v>
      </c>
      <c r="AB25" s="24">
        <f t="shared" si="3"/>
        <v>15</v>
      </c>
      <c r="AC25" s="23">
        <f t="shared" si="4"/>
        <v>2</v>
      </c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1:39" ht="20.100000000000001" customHeight="1" x14ac:dyDescent="0.2">
      <c r="A26" s="171" t="s">
        <v>84</v>
      </c>
      <c r="B26" s="171"/>
      <c r="C26" s="171"/>
      <c r="D26" s="55">
        <f t="shared" ref="D26:W26" si="6">SUM(D15:D25)</f>
        <v>0</v>
      </c>
      <c r="E26" s="55">
        <f t="shared" si="6"/>
        <v>0</v>
      </c>
      <c r="F26" s="55">
        <f t="shared" si="6"/>
        <v>0</v>
      </c>
      <c r="G26" s="55">
        <f t="shared" si="6"/>
        <v>0</v>
      </c>
      <c r="H26" s="56">
        <f t="shared" si="6"/>
        <v>0</v>
      </c>
      <c r="I26" s="55">
        <f t="shared" si="6"/>
        <v>0</v>
      </c>
      <c r="J26" s="55">
        <f t="shared" si="6"/>
        <v>0</v>
      </c>
      <c r="K26" s="55">
        <f t="shared" si="6"/>
        <v>0</v>
      </c>
      <c r="L26" s="55">
        <f t="shared" si="6"/>
        <v>0</v>
      </c>
      <c r="M26" s="56">
        <f t="shared" si="6"/>
        <v>0</v>
      </c>
      <c r="N26" s="57">
        <f t="shared" si="6"/>
        <v>45</v>
      </c>
      <c r="O26" s="57">
        <f t="shared" si="6"/>
        <v>15</v>
      </c>
      <c r="P26" s="57">
        <f t="shared" si="6"/>
        <v>15</v>
      </c>
      <c r="Q26" s="57">
        <f t="shared" si="6"/>
        <v>60</v>
      </c>
      <c r="R26" s="56">
        <f t="shared" si="6"/>
        <v>18</v>
      </c>
      <c r="S26" s="57">
        <f t="shared" si="6"/>
        <v>60</v>
      </c>
      <c r="T26" s="57">
        <f t="shared" si="6"/>
        <v>45</v>
      </c>
      <c r="U26" s="57">
        <f t="shared" si="6"/>
        <v>0</v>
      </c>
      <c r="V26" s="57">
        <f t="shared" si="6"/>
        <v>45</v>
      </c>
      <c r="W26" s="56">
        <f t="shared" si="6"/>
        <v>18</v>
      </c>
      <c r="X26" s="13">
        <f>SUM(Y26:AB26)</f>
        <v>285</v>
      </c>
      <c r="Y26" s="24">
        <f t="shared" si="0"/>
        <v>105</v>
      </c>
      <c r="Z26" s="24">
        <f t="shared" si="1"/>
        <v>60</v>
      </c>
      <c r="AA26" s="24">
        <f t="shared" si="2"/>
        <v>15</v>
      </c>
      <c r="AB26" s="24">
        <f t="shared" si="3"/>
        <v>105</v>
      </c>
      <c r="AC26" s="23">
        <f t="shared" si="4"/>
        <v>36</v>
      </c>
      <c r="AD26" s="58"/>
      <c r="AE26" s="58"/>
      <c r="AF26" s="58"/>
      <c r="AG26" s="58"/>
      <c r="AH26" s="58"/>
      <c r="AI26" s="58"/>
      <c r="AJ26" s="58"/>
      <c r="AK26" s="58"/>
      <c r="AL26" s="58"/>
      <c r="AM26" s="58"/>
    </row>
  </sheetData>
  <mergeCells count="28">
    <mergeCell ref="A26:C26"/>
    <mergeCell ref="A15:AC15"/>
    <mergeCell ref="B12:B14"/>
    <mergeCell ref="C12:C14"/>
    <mergeCell ref="D12:M12"/>
    <mergeCell ref="H13:H14"/>
    <mergeCell ref="D13:G13"/>
    <mergeCell ref="A12:A14"/>
    <mergeCell ref="S13:V13"/>
    <mergeCell ref="W13:W14"/>
    <mergeCell ref="A8:AC8"/>
    <mergeCell ref="A9:AC9"/>
    <mergeCell ref="A10:AC10"/>
    <mergeCell ref="Y12:AB13"/>
    <mergeCell ref="AC12:AC14"/>
    <mergeCell ref="I13:L13"/>
    <mergeCell ref="N12:W12"/>
    <mergeCell ref="N13:Q13"/>
    <mergeCell ref="X12:X14"/>
    <mergeCell ref="R13:R14"/>
    <mergeCell ref="R11:AD11"/>
    <mergeCell ref="M13:M14"/>
    <mergeCell ref="A7:AC7"/>
    <mergeCell ref="A1:AC1"/>
    <mergeCell ref="A2:AC2"/>
    <mergeCell ref="A3:AC3"/>
    <mergeCell ref="A4:AC4"/>
    <mergeCell ref="A5:AC5"/>
  </mergeCells>
  <phoneticPr fontId="2" type="noConversion"/>
  <pageMargins left="0.23622047244094491" right="0.23622047244094491" top="0.23622047244094491" bottom="0.15748031496062992" header="0.86614173228346458" footer="0.1574803149606299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plan główny</vt:lpstr>
      <vt:lpstr>LP</vt:lpstr>
      <vt:lpstr>LBR</vt:lpstr>
      <vt:lpstr>TIS</vt:lpstr>
      <vt:lpstr>LP!Obszar_wydruku</vt:lpstr>
      <vt:lpstr>'plan główny'!Obszar_wydruku</vt:lpstr>
      <vt:lpstr>TIS!Obszar_wydruku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Monika Anna Kopeć</cp:lastModifiedBy>
  <cp:revision/>
  <dcterms:created xsi:type="dcterms:W3CDTF">1997-02-26T13:46:56Z</dcterms:created>
  <dcterms:modified xsi:type="dcterms:W3CDTF">2023-12-20T08:28:57Z</dcterms:modified>
  <cp:category/>
  <cp:contentStatus/>
</cp:coreProperties>
</file>