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ZZ-25 US program studiów na kierunku Zarządzanie I stopień\"/>
    </mc:Choice>
  </mc:AlternateContent>
  <xr:revisionPtr revIDLastSave="0" documentId="13_ncr:1_{CBE21CFC-6DF5-403C-9FAD-BA25E82AE4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główny" sheetId="1" r:id="rId1"/>
    <sheet name="BCiNT" sheetId="6" r:id="rId2"/>
    <sheet name="ZNO" sheetId="5" r:id="rId3"/>
    <sheet name="ZZL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2" i="1" l="1"/>
  <c r="AH32" i="1" s="1"/>
  <c r="AL31" i="1"/>
  <c r="AK32" i="1"/>
  <c r="AI32" i="1"/>
  <c r="AH29" i="1"/>
  <c r="AH31" i="1"/>
  <c r="AM27" i="1"/>
  <c r="AH26" i="1" l="1"/>
  <c r="AH25" i="6" l="1"/>
  <c r="AM32" i="1"/>
  <c r="AJ32" i="1"/>
  <c r="AM28" i="1"/>
  <c r="W55" i="1"/>
  <c r="R55" i="1"/>
  <c r="AJ16" i="3" l="1"/>
  <c r="AB24" i="3"/>
  <c r="AM29" i="1"/>
  <c r="AM47" i="1"/>
  <c r="AM46" i="1"/>
  <c r="AM45" i="1"/>
  <c r="AM44" i="1"/>
  <c r="AL46" i="1"/>
  <c r="AL45" i="1"/>
  <c r="AL44" i="1"/>
  <c r="AL43" i="1"/>
  <c r="AK46" i="1"/>
  <c r="AK45" i="1"/>
  <c r="AK44" i="1"/>
  <c r="AK43" i="1"/>
  <c r="AJ47" i="1"/>
  <c r="AJ46" i="1"/>
  <c r="AJ45" i="1"/>
  <c r="AJ44" i="1"/>
  <c r="AI46" i="1"/>
  <c r="AI45" i="1"/>
  <c r="AI44" i="1"/>
  <c r="AI43" i="1"/>
  <c r="AL47" i="1"/>
  <c r="AK47" i="1"/>
  <c r="AI47" i="1"/>
  <c r="AM43" i="1"/>
  <c r="AJ43" i="1"/>
  <c r="AH45" i="1" l="1"/>
  <c r="AH47" i="1"/>
  <c r="AH44" i="1"/>
  <c r="AH46" i="1"/>
  <c r="AH43" i="1"/>
  <c r="AL28" i="1" l="1"/>
  <c r="AK28" i="1"/>
  <c r="AJ28" i="1"/>
  <c r="AI28" i="1"/>
  <c r="AI34" i="1" l="1"/>
  <c r="AJ34" i="1"/>
  <c r="AK34" i="1"/>
  <c r="AL34" i="1"/>
  <c r="AM34" i="1"/>
  <c r="AM42" i="1"/>
  <c r="AL42" i="1"/>
  <c r="AK42" i="1"/>
  <c r="AJ42" i="1"/>
  <c r="AI42" i="1"/>
  <c r="AH42" i="1" l="1"/>
  <c r="AG25" i="6" l="1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AM24" i="6"/>
  <c r="AL24" i="6"/>
  <c r="AK24" i="6"/>
  <c r="AJ24" i="6"/>
  <c r="AI24" i="6"/>
  <c r="AM23" i="6"/>
  <c r="AL23" i="6"/>
  <c r="AK23" i="6"/>
  <c r="AJ23" i="6"/>
  <c r="AI23" i="6"/>
  <c r="AM22" i="6"/>
  <c r="AL22" i="6"/>
  <c r="AK22" i="6"/>
  <c r="AJ22" i="6"/>
  <c r="AI22" i="6"/>
  <c r="AM21" i="6"/>
  <c r="AL21" i="6"/>
  <c r="AK21" i="6"/>
  <c r="AJ21" i="6"/>
  <c r="AI21" i="6"/>
  <c r="AM20" i="6"/>
  <c r="AL20" i="6"/>
  <c r="AK20" i="6"/>
  <c r="AJ20" i="6"/>
  <c r="AI20" i="6"/>
  <c r="AM19" i="6"/>
  <c r="AL19" i="6"/>
  <c r="AK19" i="6"/>
  <c r="AJ19" i="6"/>
  <c r="AI19" i="6"/>
  <c r="AM18" i="6"/>
  <c r="AL18" i="6"/>
  <c r="AK18" i="6"/>
  <c r="AJ18" i="6"/>
  <c r="AI18" i="6"/>
  <c r="AM17" i="6"/>
  <c r="AL17" i="6"/>
  <c r="AK17" i="6"/>
  <c r="AJ17" i="6"/>
  <c r="AI17" i="6"/>
  <c r="AM16" i="6"/>
  <c r="AL16" i="6"/>
  <c r="AK16" i="6"/>
  <c r="AJ16" i="6"/>
  <c r="AI16" i="6"/>
  <c r="AM15" i="6"/>
  <c r="AL15" i="6"/>
  <c r="AK15" i="6"/>
  <c r="AJ15" i="6"/>
  <c r="AI15" i="6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AM24" i="5"/>
  <c r="AL24" i="5"/>
  <c r="AK24" i="5"/>
  <c r="AJ24" i="5"/>
  <c r="AI24" i="5"/>
  <c r="AM23" i="5"/>
  <c r="AL23" i="5"/>
  <c r="AK23" i="5"/>
  <c r="AJ23" i="5"/>
  <c r="AI23" i="5"/>
  <c r="AM22" i="5"/>
  <c r="AL22" i="5"/>
  <c r="AK22" i="5"/>
  <c r="AJ22" i="5"/>
  <c r="AI22" i="5"/>
  <c r="AM21" i="5"/>
  <c r="AL21" i="5"/>
  <c r="AK21" i="5"/>
  <c r="AJ21" i="5"/>
  <c r="AI21" i="5"/>
  <c r="AM20" i="5"/>
  <c r="AL20" i="5"/>
  <c r="AK20" i="5"/>
  <c r="AJ20" i="5"/>
  <c r="AI20" i="5"/>
  <c r="AM19" i="5"/>
  <c r="AL19" i="5"/>
  <c r="AK19" i="5"/>
  <c r="AJ19" i="5"/>
  <c r="AI19" i="5"/>
  <c r="AM18" i="5"/>
  <c r="AL18" i="5"/>
  <c r="AK18" i="5"/>
  <c r="AJ18" i="5"/>
  <c r="AI18" i="5"/>
  <c r="AM17" i="5"/>
  <c r="AL17" i="5"/>
  <c r="AK17" i="5"/>
  <c r="AJ17" i="5"/>
  <c r="AI17" i="5"/>
  <c r="AM16" i="5"/>
  <c r="AL16" i="5"/>
  <c r="AK16" i="5"/>
  <c r="AJ16" i="5"/>
  <c r="AI16" i="5"/>
  <c r="AM15" i="5"/>
  <c r="AL15" i="5"/>
  <c r="AK15" i="5"/>
  <c r="AJ15" i="5"/>
  <c r="AI15" i="5"/>
  <c r="AI14" i="3"/>
  <c r="AJ14" i="3"/>
  <c r="AK14" i="3"/>
  <c r="AL14" i="3"/>
  <c r="AM14" i="3"/>
  <c r="AI15" i="3"/>
  <c r="AJ15" i="3"/>
  <c r="AK15" i="3"/>
  <c r="AL15" i="3"/>
  <c r="AM15" i="3"/>
  <c r="AI16" i="3"/>
  <c r="AK16" i="3"/>
  <c r="AL16" i="3"/>
  <c r="AM16" i="3"/>
  <c r="AI17" i="3"/>
  <c r="AK17" i="3"/>
  <c r="AL17" i="3"/>
  <c r="AM17" i="3"/>
  <c r="AI18" i="3"/>
  <c r="AK18" i="3"/>
  <c r="AL18" i="3"/>
  <c r="AM18" i="3"/>
  <c r="AI19" i="3"/>
  <c r="AJ19" i="3"/>
  <c r="AK19" i="3"/>
  <c r="AL19" i="3"/>
  <c r="AM19" i="3"/>
  <c r="AI20" i="3"/>
  <c r="AJ20" i="3"/>
  <c r="AK20" i="3"/>
  <c r="AL20" i="3"/>
  <c r="AM20" i="3"/>
  <c r="AI21" i="3"/>
  <c r="AJ21" i="3"/>
  <c r="AK21" i="3"/>
  <c r="AL21" i="3"/>
  <c r="AM21" i="3"/>
  <c r="AI22" i="3"/>
  <c r="AJ22" i="3"/>
  <c r="AK22" i="3"/>
  <c r="AL22" i="3"/>
  <c r="AM22" i="3"/>
  <c r="AI23" i="3"/>
  <c r="AJ23" i="3"/>
  <c r="AK23" i="3"/>
  <c r="AL23" i="3"/>
  <c r="AM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S49" i="1" s="1"/>
  <c r="T24" i="3"/>
  <c r="T49" i="1" s="1"/>
  <c r="U24" i="3"/>
  <c r="V24" i="3"/>
  <c r="W24" i="3"/>
  <c r="X24" i="3"/>
  <c r="X49" i="1" s="1"/>
  <c r="Y24" i="3"/>
  <c r="Z24" i="3"/>
  <c r="AA24" i="3"/>
  <c r="AC24" i="3"/>
  <c r="AD24" i="3"/>
  <c r="AE24" i="3"/>
  <c r="AF24" i="3"/>
  <c r="AG24" i="3"/>
  <c r="AH23" i="6" l="1"/>
  <c r="AH17" i="3"/>
  <c r="AH16" i="3"/>
  <c r="AH22" i="6"/>
  <c r="AH19" i="6"/>
  <c r="AH24" i="6"/>
  <c r="AH21" i="6"/>
  <c r="AH16" i="6"/>
  <c r="AH20" i="6"/>
  <c r="AH17" i="6"/>
  <c r="AH15" i="6"/>
  <c r="AH18" i="6"/>
  <c r="AH18" i="5"/>
  <c r="AH23" i="3"/>
  <c r="AH22" i="5"/>
  <c r="AH15" i="3"/>
  <c r="AL24" i="3"/>
  <c r="AI25" i="6"/>
  <c r="AI25" i="5"/>
  <c r="AJ24" i="3"/>
  <c r="AH20" i="3"/>
  <c r="AH18" i="3"/>
  <c r="AH21" i="3"/>
  <c r="AK24" i="3"/>
  <c r="AH19" i="3"/>
  <c r="AI24" i="3"/>
  <c r="AH22" i="3"/>
  <c r="AH14" i="3"/>
  <c r="AM25" i="5"/>
  <c r="AM24" i="3"/>
  <c r="AH17" i="5"/>
  <c r="AH21" i="5"/>
  <c r="AK25" i="5"/>
  <c r="AH16" i="5"/>
  <c r="AH20" i="5"/>
  <c r="AH24" i="5"/>
  <c r="AL25" i="5"/>
  <c r="AH19" i="5"/>
  <c r="AH23" i="5"/>
  <c r="AK25" i="6"/>
  <c r="AJ25" i="6"/>
  <c r="AL25" i="6"/>
  <c r="AM25" i="6"/>
  <c r="AJ25" i="5"/>
  <c r="AH15" i="5"/>
  <c r="AH53" i="1"/>
  <c r="AM54" i="1"/>
  <c r="O55" i="1"/>
  <c r="P55" i="1"/>
  <c r="Q55" i="1"/>
  <c r="N55" i="1"/>
  <c r="AM53" i="1"/>
  <c r="AJ33" i="1"/>
  <c r="AK33" i="1"/>
  <c r="AL33" i="1"/>
  <c r="AM33" i="1"/>
  <c r="AI33" i="1"/>
  <c r="M55" i="1"/>
  <c r="L55" i="1"/>
  <c r="K55" i="1"/>
  <c r="J55" i="1"/>
  <c r="I55" i="1"/>
  <c r="H55" i="1"/>
  <c r="G55" i="1"/>
  <c r="F55" i="1"/>
  <c r="E55" i="1"/>
  <c r="D55" i="1"/>
  <c r="AL54" i="1"/>
  <c r="AK54" i="1"/>
  <c r="AM52" i="1"/>
  <c r="AL52" i="1"/>
  <c r="AK52" i="1"/>
  <c r="AJ52" i="1"/>
  <c r="AM51" i="1"/>
  <c r="AL51" i="1"/>
  <c r="AK51" i="1"/>
  <c r="AJ51" i="1"/>
  <c r="AI51" i="1"/>
  <c r="AM41" i="1"/>
  <c r="AL41" i="1"/>
  <c r="AK41" i="1"/>
  <c r="AJ41" i="1"/>
  <c r="AI41" i="1"/>
  <c r="AM40" i="1"/>
  <c r="AL40" i="1"/>
  <c r="AK40" i="1"/>
  <c r="AJ40" i="1"/>
  <c r="AI40" i="1"/>
  <c r="AM39" i="1"/>
  <c r="AL39" i="1"/>
  <c r="AK39" i="1"/>
  <c r="AJ39" i="1"/>
  <c r="AI39" i="1"/>
  <c r="AM38" i="1"/>
  <c r="AL38" i="1"/>
  <c r="AK38" i="1"/>
  <c r="AJ38" i="1"/>
  <c r="AI38" i="1"/>
  <c r="AM37" i="1"/>
  <c r="AL37" i="1"/>
  <c r="AK37" i="1"/>
  <c r="AJ37" i="1"/>
  <c r="AI37" i="1"/>
  <c r="AM36" i="1"/>
  <c r="AL36" i="1"/>
  <c r="AK36" i="1"/>
  <c r="AJ36" i="1"/>
  <c r="AI36" i="1"/>
  <c r="AM35" i="1"/>
  <c r="AL35" i="1"/>
  <c r="AK35" i="1"/>
  <c r="AJ35" i="1"/>
  <c r="AI35" i="1"/>
  <c r="AM31" i="1"/>
  <c r="AK31" i="1"/>
  <c r="AJ31" i="1"/>
  <c r="AI31" i="1"/>
  <c r="AM30" i="1"/>
  <c r="AL30" i="1"/>
  <c r="AK30" i="1"/>
  <c r="AJ30" i="1"/>
  <c r="AI30" i="1"/>
  <c r="AL29" i="1"/>
  <c r="AK29" i="1"/>
  <c r="AJ29" i="1"/>
  <c r="AI29" i="1"/>
  <c r="AM26" i="1"/>
  <c r="AL26" i="1"/>
  <c r="AK26" i="1"/>
  <c r="AJ26" i="1"/>
  <c r="AI26" i="1"/>
  <c r="AM25" i="1"/>
  <c r="AL25" i="1"/>
  <c r="AK25" i="1"/>
  <c r="AJ25" i="1"/>
  <c r="AI25" i="1"/>
  <c r="AM24" i="1"/>
  <c r="AL24" i="1"/>
  <c r="AK24" i="1"/>
  <c r="AJ24" i="1"/>
  <c r="AI24" i="1"/>
  <c r="AM23" i="1"/>
  <c r="AL23" i="1"/>
  <c r="AK23" i="1"/>
  <c r="AJ23" i="1"/>
  <c r="AI23" i="1"/>
  <c r="AM22" i="1"/>
  <c r="AL22" i="1"/>
  <c r="AK22" i="1"/>
  <c r="AJ22" i="1"/>
  <c r="AI22" i="1"/>
  <c r="AM21" i="1"/>
  <c r="AL21" i="1"/>
  <c r="AK21" i="1"/>
  <c r="AJ21" i="1"/>
  <c r="AI21" i="1"/>
  <c r="AM20" i="1"/>
  <c r="AL20" i="1"/>
  <c r="AK20" i="1"/>
  <c r="AJ20" i="1"/>
  <c r="AI20" i="1"/>
  <c r="AM19" i="1"/>
  <c r="AL19" i="1"/>
  <c r="AK19" i="1"/>
  <c r="AJ19" i="1"/>
  <c r="AI19" i="1"/>
  <c r="AM18" i="1"/>
  <c r="AL18" i="1"/>
  <c r="AK18" i="1"/>
  <c r="AJ18" i="1"/>
  <c r="AI18" i="1"/>
  <c r="AM17" i="1"/>
  <c r="AL17" i="1"/>
  <c r="AK17" i="1"/>
  <c r="AJ17" i="1"/>
  <c r="AI17" i="1"/>
  <c r="AM16" i="1"/>
  <c r="AL16" i="1"/>
  <c r="AK16" i="1"/>
  <c r="AJ16" i="1"/>
  <c r="AI16" i="1"/>
  <c r="AM15" i="1"/>
  <c r="AL15" i="1"/>
  <c r="AK15" i="1"/>
  <c r="AJ15" i="1"/>
  <c r="AI15" i="1"/>
  <c r="AM14" i="1"/>
  <c r="AL14" i="1"/>
  <c r="AK14" i="1"/>
  <c r="AJ14" i="1"/>
  <c r="AI14" i="1"/>
  <c r="AI13" i="1" l="1"/>
  <c r="AI27" i="1"/>
  <c r="AK27" i="1"/>
  <c r="AL27" i="1"/>
  <c r="AH27" i="1" s="1"/>
  <c r="AJ27" i="1"/>
  <c r="AM13" i="1"/>
  <c r="AH24" i="3"/>
  <c r="AH25" i="5"/>
  <c r="AH18" i="1"/>
  <c r="AH22" i="1"/>
  <c r="AL13" i="1"/>
  <c r="AH14" i="1"/>
  <c r="AK13" i="1"/>
  <c r="AH30" i="1"/>
  <c r="AH41" i="1"/>
  <c r="AH24" i="1"/>
  <c r="AH38" i="1"/>
  <c r="AK50" i="1"/>
  <c r="AH51" i="1"/>
  <c r="W57" i="1"/>
  <c r="AH34" i="1"/>
  <c r="AH40" i="1"/>
  <c r="M57" i="1"/>
  <c r="AJ50" i="1"/>
  <c r="AH54" i="1"/>
  <c r="N56" i="1"/>
  <c r="D56" i="1"/>
  <c r="I56" i="1"/>
  <c r="AJ13" i="1"/>
  <c r="AH15" i="1"/>
  <c r="AH19" i="1"/>
  <c r="AH23" i="1"/>
  <c r="AH33" i="1"/>
  <c r="AH37" i="1"/>
  <c r="AH52" i="1"/>
  <c r="AH16" i="1"/>
  <c r="AH20" i="1"/>
  <c r="AH35" i="1"/>
  <c r="AL50" i="1"/>
  <c r="AH17" i="1"/>
  <c r="AH21" i="1"/>
  <c r="AH25" i="1"/>
  <c r="AH36" i="1"/>
  <c r="AH39" i="1"/>
  <c r="AI50" i="1"/>
  <c r="AM50" i="1"/>
  <c r="AM57" i="1" s="1"/>
  <c r="D57" i="1" l="1"/>
  <c r="AH50" i="1"/>
  <c r="AH13" i="1"/>
  <c r="AG49" i="1" l="1"/>
  <c r="AG55" i="1" s="1"/>
  <c r="AF49" i="1"/>
  <c r="AF55" i="1" s="1"/>
  <c r="AE49" i="1"/>
  <c r="AE55" i="1" s="1"/>
  <c r="AD49" i="1"/>
  <c r="AD55" i="1" s="1"/>
  <c r="AC49" i="1"/>
  <c r="AC55" i="1" s="1"/>
  <c r="AB49" i="1"/>
  <c r="AA49" i="1"/>
  <c r="AA55" i="1" s="1"/>
  <c r="Z49" i="1"/>
  <c r="Z55" i="1" s="1"/>
  <c r="Y49" i="1"/>
  <c r="Y55" i="1" s="1"/>
  <c r="X55" i="1"/>
  <c r="V49" i="1"/>
  <c r="U49" i="1"/>
  <c r="S55" i="1"/>
  <c r="AL49" i="1" l="1"/>
  <c r="X56" i="1"/>
  <c r="AC56" i="1"/>
  <c r="AJ49" i="1"/>
  <c r="AJ48" i="1" s="1"/>
  <c r="T55" i="1"/>
  <c r="AI49" i="1"/>
  <c r="AB55" i="1"/>
  <c r="AG57" i="1" s="1"/>
  <c r="AM49" i="1"/>
  <c r="AM48" i="1" s="1"/>
  <c r="AM55" i="1" s="1"/>
  <c r="V55" i="1"/>
  <c r="AL48" i="1"/>
  <c r="AK49" i="1"/>
  <c r="AK48" i="1" s="1"/>
  <c r="U55" i="1"/>
  <c r="AI48" i="1" l="1"/>
  <c r="AH49" i="1"/>
  <c r="S56" i="1"/>
  <c r="AH56" i="1" s="1"/>
  <c r="X57" i="1"/>
  <c r="AM56" i="1"/>
  <c r="AH48" i="1"/>
  <c r="N57" i="1" l="1"/>
  <c r="AI55" i="1" l="1"/>
  <c r="AJ55" i="1" l="1"/>
  <c r="AK55" i="1" l="1"/>
  <c r="AH28" i="1"/>
  <c r="AH55" i="1"/>
  <c r="AL55" i="1" l="1"/>
</calcChain>
</file>

<file path=xl/sharedStrings.xml><?xml version="1.0" encoding="utf-8"?>
<sst xmlns="http://schemas.openxmlformats.org/spreadsheetml/2006/main" count="376" uniqueCount="132">
  <si>
    <t>Załącznik nr 1</t>
  </si>
  <si>
    <t xml:space="preserve">PLAN  STUDIÓW  STACJONARNYCH I stopnia                 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</si>
  <si>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</si>
  <si>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</si>
  <si>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</si>
  <si>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</si>
  <si>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</si>
  <si>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</si>
  <si>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</si>
  <si>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</si>
  <si>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</si>
  <si>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</si>
  <si>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</si>
  <si>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</si>
  <si>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</si>
  <si>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</si>
  <si>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</si>
  <si>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</si>
  <si>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</si>
  <si>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</si>
  <si>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</si>
  <si>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</si>
  <si>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</si>
  <si>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</si>
  <si>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</si>
  <si>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</si>
  <si>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</si>
  <si>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</si>
  <si>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</si>
  <si>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BHP</t>
  </si>
  <si>
    <t>z. I</t>
  </si>
  <si>
    <t>Matematyka</t>
  </si>
  <si>
    <t>E I</t>
  </si>
  <si>
    <t>Podstawy rachunkowości</t>
  </si>
  <si>
    <t>Mikroekonomia</t>
  </si>
  <si>
    <t>z.o. I</t>
  </si>
  <si>
    <t>Ochrona własności intelektualnych</t>
  </si>
  <si>
    <t>Elementy prawa gospodarczego</t>
  </si>
  <si>
    <t>Przedmiot humanistyczny</t>
  </si>
  <si>
    <t>E II</t>
  </si>
  <si>
    <t>Statystyka</t>
  </si>
  <si>
    <t>z.o. II</t>
  </si>
  <si>
    <t>B. Przedmioty kierunkowe</t>
  </si>
  <si>
    <t>z.o. III</t>
  </si>
  <si>
    <t>Analiza ekonomiczna</t>
  </si>
  <si>
    <t>E IV</t>
  </si>
  <si>
    <t>z.o. IV</t>
  </si>
  <si>
    <t>Rachunek kosztów przedsiębiorstw</t>
  </si>
  <si>
    <t>Analiza finansowa</t>
  </si>
  <si>
    <t>Wykład fakultatywny - humanistyczny</t>
  </si>
  <si>
    <t>Zakładanie i prowadzenie działalności gospodarczej</t>
  </si>
  <si>
    <t>z.o. VI</t>
  </si>
  <si>
    <t>C. Moduł obieralny</t>
  </si>
  <si>
    <t>Moduł obieralny</t>
  </si>
  <si>
    <t>Seminarium dyplomowe</t>
  </si>
  <si>
    <t>z.o. IV, V, VI</t>
  </si>
  <si>
    <t>Praca dyplomowa</t>
  </si>
  <si>
    <t>RAZEM</t>
  </si>
  <si>
    <t>z V</t>
  </si>
  <si>
    <t>Forma zalicz.</t>
  </si>
  <si>
    <t>E V</t>
  </si>
  <si>
    <t>z.o. V</t>
  </si>
  <si>
    <t>E VI</t>
  </si>
  <si>
    <t>Razem liczba godzin</t>
  </si>
  <si>
    <t>Praktyka I</t>
  </si>
  <si>
    <t>Praktyka II</t>
  </si>
  <si>
    <t>z III</t>
  </si>
  <si>
    <t>D. Dyplomowanie i praktyka</t>
  </si>
  <si>
    <t>obowiązuje I rok od r.a. 2025/2026</t>
  </si>
  <si>
    <t>KIERUNEK: Zarządzanie</t>
  </si>
  <si>
    <t xml:space="preserve">Nauka o organizacji </t>
  </si>
  <si>
    <t>Wprowadzenie do finansów</t>
  </si>
  <si>
    <t>Technologie informacyjne</t>
  </si>
  <si>
    <t>Zachowania organizacyjne</t>
  </si>
  <si>
    <t>Zarządzanie zasobami ludzkimi</t>
  </si>
  <si>
    <t>Badania marketingowe</t>
  </si>
  <si>
    <t>z.o.II,III</t>
  </si>
  <si>
    <t>Wykład fakultatywny</t>
  </si>
  <si>
    <t>Zarządzanie zmianą</t>
  </si>
  <si>
    <t xml:space="preserve">Zarządzanie jakością </t>
  </si>
  <si>
    <t>z.o.IV</t>
  </si>
  <si>
    <t>Analiza danych biznesowych</t>
  </si>
  <si>
    <t>Cyberbezpieczeństwo i ochrona danych</t>
  </si>
  <si>
    <t>C. Moduł obieralny: ZARZĄDZANIE NOWOCZESNĄ ORGANIZACJĄ</t>
  </si>
  <si>
    <t>Moduł obieralny: ZARZĄDZANIE NOWOCZESNĄ ORGANIZACJĄ</t>
  </si>
  <si>
    <t xml:space="preserve">  </t>
  </si>
  <si>
    <t xml:space="preserve">KIERUNEK: ZARZĄDZANIE </t>
  </si>
  <si>
    <t xml:space="preserve">Marketing </t>
  </si>
  <si>
    <t>Zarzadzanie produkcją</t>
  </si>
  <si>
    <t>Moduł obieralny:ZARZĄDZANIE ZASOBAMI LUDZKIMI</t>
  </si>
  <si>
    <t>C. Moduł obieralny: ZARZĄDZANIE ZASOBAMI LUDZKIMI</t>
  </si>
  <si>
    <t>Rekrutacja i selekcja pracowników</t>
  </si>
  <si>
    <t>Zarządzanie ryzykiem</t>
  </si>
  <si>
    <t>z.o VI</t>
  </si>
  <si>
    <t>Kompetencje menedżerskie i przywództwo</t>
  </si>
  <si>
    <t>Logistyka i zarządzanie łańcuchem dostaw w e-commerce</t>
  </si>
  <si>
    <t>Strategie sprzedaży i zarządzanie kanałami online</t>
  </si>
  <si>
    <t>Zarządzanie relacjami z klientem (CRM) i obsługa klienta online</t>
  </si>
  <si>
    <t>Wynagrodzenia i systemy motywacyjne</t>
  </si>
  <si>
    <t>Systemy ocen pracowniczych</t>
  </si>
  <si>
    <t>Szkolenia i rozwój zawodowy pracowników</t>
  </si>
  <si>
    <t>Techniki kreatywne i innowacje</t>
  </si>
  <si>
    <t>Jakość obsługi klienta</t>
  </si>
  <si>
    <t>Cyfrowa transformacja przedsiębiorstw</t>
  </si>
  <si>
    <t>Zintegrowane systemy zarzadzania klasy ERP</t>
  </si>
  <si>
    <t>Podstawy zarządzania</t>
  </si>
  <si>
    <t>Negocjacje i mediacje</t>
  </si>
  <si>
    <t>Finanse przedsiębiorstw</t>
  </si>
  <si>
    <t>Zrównoważony rozwój w biznesie</t>
  </si>
  <si>
    <t>Organizacja i zarządzanie zespołami rozproszonymi i wirtualnymi</t>
  </si>
  <si>
    <t>Budowanie zespołów</t>
  </si>
  <si>
    <t>Etykieta i savoir-vivre w biznesie</t>
  </si>
  <si>
    <t>Moduł obieralny: BIZNES CYFROWY I NOWE TECHNOLOGIE</t>
  </si>
  <si>
    <t>C. Moduł obieralny: BIZNES CYFROWY I NOWE TECHNOLOGIE</t>
  </si>
  <si>
    <t>Marketing cyfrowy i social media w biznesie</t>
  </si>
  <si>
    <t xml:space="preserve">Zarządzanie wiedzą i informacją w nowoczesnej organizacji </t>
  </si>
  <si>
    <t xml:space="preserve"> Work-life Balance</t>
  </si>
  <si>
    <t xml:space="preserve">Kreowanie marki pracodawcy w praktyce HR </t>
  </si>
  <si>
    <t>Wprowadzenie do logistyki</t>
  </si>
  <si>
    <t xml:space="preserve">Prawo pracy i ubezpieczenia społeczne   </t>
  </si>
  <si>
    <t xml:space="preserve"> Sztuczna inteligencja w bizesie </t>
  </si>
  <si>
    <t>Nowoczesne modele organizacji</t>
  </si>
  <si>
    <t>Struktura i koszt kapitału w organizacji</t>
  </si>
  <si>
    <t xml:space="preserve">Autoprezentacja i wizerunek menedżera </t>
  </si>
  <si>
    <t>Badania jakościowe w zarządzaniu</t>
  </si>
  <si>
    <t xml:space="preserve">Podstawy e-commerce i model biznesu internetowego </t>
  </si>
  <si>
    <t xml:space="preserve">Marketing cyfrowy i social media w biznesie </t>
  </si>
  <si>
    <t xml:space="preserve">Zarządzanie projektami </t>
  </si>
  <si>
    <t>Cyfrowe narzędzia w obszarze ZZL</t>
  </si>
  <si>
    <r>
      <t xml:space="preserve">do </t>
    </r>
    <r>
      <rPr>
        <i/>
        <sz val="10"/>
        <rFont val="Calibri"/>
        <family val="2"/>
        <charset val="238"/>
      </rPr>
      <t>Programu studiów na kierunku zarządzanie - studia pierwszego stopnia o profilu praktycznym,</t>
    </r>
    <r>
      <rPr>
        <sz val="10"/>
        <rFont val="Calibri"/>
        <family val="2"/>
        <charset val="238"/>
      </rPr>
      <t xml:space="preserve"> </t>
    </r>
  </si>
  <si>
    <r>
      <t>stanowiącego załącznik do Uchwały nr 14</t>
    </r>
    <r>
      <rPr>
        <sz val="10"/>
        <rFont val="Calibri"/>
        <family val="2"/>
        <charset val="238"/>
      </rPr>
      <t>/000/2025 Senatu AJP</t>
    </r>
  </si>
  <si>
    <t>z dnia 15 kwietnia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</si>
</sst>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7" x14ac:knownFonts="1">
    <font>
      <sz val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indexed="10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sz val="8"/>
      <name val="Arial CE"/>
      <charset val="238"/>
    </font>
    <font>
      <b/>
      <i/>
      <sz val="7"/>
      <name val="Arial CE"/>
      <charset val="238"/>
    </font>
    <font>
      <b/>
      <i/>
      <sz val="7"/>
      <color indexed="10"/>
      <name val="Arial CE"/>
      <charset val="238"/>
    </font>
    <font>
      <sz val="7.5"/>
      <name val="Arial CE"/>
      <charset val="238"/>
    </font>
    <font>
      <i/>
      <sz val="8"/>
      <color indexed="10"/>
      <name val="Arial CE"/>
      <charset val="238"/>
    </font>
    <font>
      <i/>
      <sz val="7"/>
      <name val="Arial CE"/>
      <charset val="238"/>
    </font>
    <font>
      <i/>
      <sz val="7"/>
      <color indexed="10"/>
      <name val="Arial CE"/>
      <charset val="238"/>
    </font>
    <font>
      <i/>
      <sz val="7"/>
      <name val="Arial CE"/>
      <family val="2"/>
      <charset val="238"/>
    </font>
    <font>
      <i/>
      <sz val="8"/>
      <color rgb="FFFF0000"/>
      <name val="Arial CE"/>
      <charset val="238"/>
    </font>
    <font>
      <sz val="8"/>
      <color indexed="10"/>
      <name val="Arial CE"/>
      <charset val="238"/>
    </font>
    <font>
      <sz val="9"/>
      <name val="Arial CE"/>
      <charset val="238"/>
    </font>
    <font>
      <b/>
      <sz val="7"/>
      <name val="Arial CE"/>
      <charset val="238"/>
    </font>
    <font>
      <b/>
      <i/>
      <sz val="8"/>
      <color indexed="10"/>
      <name val="Arial CE"/>
      <charset val="238"/>
    </font>
    <font>
      <b/>
      <sz val="9"/>
      <name val="Arial CE"/>
      <charset val="238"/>
    </font>
    <font>
      <b/>
      <i/>
      <sz val="9"/>
      <color indexed="10"/>
      <name val="Arial CE"/>
      <charset val="238"/>
    </font>
    <font>
      <b/>
      <sz val="8"/>
      <name val="Arial CE"/>
      <family val="2"/>
      <charset val="238"/>
    </font>
    <font>
      <b/>
      <i/>
      <sz val="6"/>
      <color indexed="10"/>
      <name val="Arial CE"/>
      <charset val="238"/>
    </font>
    <font>
      <b/>
      <u/>
      <sz val="10"/>
      <name val="Arial CE"/>
      <charset val="238"/>
    </font>
    <font>
      <i/>
      <sz val="6"/>
      <name val="Arial CE"/>
      <charset val="238"/>
    </font>
    <font>
      <sz val="6"/>
      <color indexed="10"/>
      <name val="Arial CE"/>
      <charset val="238"/>
    </font>
    <font>
      <b/>
      <i/>
      <sz val="8"/>
      <name val="Arial CE"/>
      <charset val="238"/>
    </font>
    <font>
      <b/>
      <sz val="5"/>
      <name val="Arial CE"/>
      <charset val="238"/>
    </font>
    <font>
      <sz val="8"/>
      <color theme="1" tint="4.9989318521683403E-2"/>
      <name val="Arial CE"/>
      <charset val="238"/>
    </font>
    <font>
      <sz val="10"/>
      <name val="Arial CE"/>
      <charset val="238"/>
    </font>
    <font>
      <sz val="8"/>
      <color rgb="FFFF0000"/>
      <name val="Arial CE"/>
      <charset val="238"/>
    </font>
    <font>
      <sz val="7.5"/>
      <color rgb="FFFF0000"/>
      <name val="Arial CE"/>
      <charset val="238"/>
    </font>
    <font>
      <sz val="7.5"/>
      <name val="Arial"/>
      <family val="2"/>
      <charset val="238"/>
    </font>
    <font>
      <i/>
      <sz val="8"/>
      <name val="Arial CE"/>
      <charset val="238"/>
    </font>
    <font>
      <i/>
      <sz val="10"/>
      <color rgb="FFFF0000"/>
      <name val="Arial CE"/>
      <charset val="238"/>
    </font>
    <font>
      <sz val="6"/>
      <color rgb="FFFF0000"/>
      <name val="Arial CE"/>
      <charset val="238"/>
    </font>
    <font>
      <i/>
      <sz val="6"/>
      <color rgb="FFFF0000"/>
      <name val="Arial CE"/>
      <charset val="238"/>
    </font>
    <font>
      <sz val="7.5"/>
      <color theme="1"/>
      <name val="Arial CE"/>
      <charset val="238"/>
    </font>
    <font>
      <sz val="8"/>
      <color theme="4"/>
      <name val="Arial CE"/>
      <charset val="238"/>
    </font>
    <font>
      <i/>
      <sz val="10"/>
      <color theme="4"/>
      <name val="Arial CE"/>
      <charset val="238"/>
    </font>
    <font>
      <sz val="6"/>
      <color theme="4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5" fillId="0" borderId="0" applyFont="0" applyFill="0" applyBorder="0" applyAlignment="0" applyProtection="0"/>
    <xf numFmtId="44" fontId="35" fillId="0" borderId="0" applyFont="0" applyFill="0" applyBorder="0" applyAlignment="0" applyProtection="0"/>
  </cellStyleXfs>
  <cellXfs count="22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0" fillId="4" borderId="0" xfId="0" applyFill="1"/>
    <xf numFmtId="0" fontId="6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29" fillId="0" borderId="0" xfId="0" applyFont="1"/>
    <xf numFmtId="0" fontId="30" fillId="0" borderId="0" xfId="0" applyFont="1"/>
    <xf numFmtId="0" fontId="11" fillId="0" borderId="0" xfId="0" applyFont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31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5" borderId="10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2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4" fillId="6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6" fillId="0" borderId="26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9" fontId="0" fillId="0" borderId="0" xfId="1" applyFont="1" applyFill="1"/>
    <xf numFmtId="0" fontId="12" fillId="5" borderId="21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4" fontId="0" fillId="0" borderId="0" xfId="2" applyFont="1" applyFill="1"/>
    <xf numFmtId="0" fontId="38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36" fillId="7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39" fillId="4" borderId="12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43" fillId="0" borderId="10" xfId="0" applyFont="1" applyBorder="1" applyAlignment="1">
      <alignment horizontal="left" vertical="center" wrapText="1"/>
    </xf>
    <xf numFmtId="0" fontId="20" fillId="2" borderId="10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40" fillId="0" borderId="0" xfId="0" applyFont="1"/>
    <xf numFmtId="0" fontId="41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44" fillId="0" borderId="0" xfId="0" applyFont="1"/>
    <xf numFmtId="0" fontId="45" fillId="0" borderId="0" xfId="0" applyFont="1"/>
    <xf numFmtId="0" fontId="46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4" fillId="0" borderId="0" xfId="0" quotePrefix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19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textRotation="90" wrapText="1"/>
    </xf>
    <xf numFmtId="0" fontId="11" fillId="3" borderId="16" xfId="0" applyFont="1" applyFill="1" applyBorder="1" applyAlignment="1">
      <alignment horizontal="center" vertical="center" textRotation="90" wrapText="1"/>
    </xf>
    <xf numFmtId="0" fontId="9" fillId="4" borderId="15" xfId="0" applyFont="1" applyFill="1" applyBorder="1" applyAlignment="1">
      <alignment horizontal="center" vertical="center" textRotation="90" wrapText="1"/>
    </xf>
    <xf numFmtId="0" fontId="9" fillId="4" borderId="20" xfId="0" applyFont="1" applyFill="1" applyBorder="1" applyAlignment="1">
      <alignment horizontal="center" vertical="center" textRotation="90" wrapText="1"/>
    </xf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2" borderId="0" xfId="0" applyFont="1" applyFill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2" fillId="3" borderId="2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vertical="center"/>
    </xf>
    <xf numFmtId="0" fontId="36" fillId="7" borderId="13" xfId="0" applyFont="1" applyFill="1" applyBorder="1" applyAlignment="1">
      <alignment horizontal="center" vertical="center"/>
    </xf>
    <xf numFmtId="0" fontId="36" fillId="7" borderId="3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textRotation="90" wrapText="1"/>
    </xf>
    <xf numFmtId="0" fontId="9" fillId="4" borderId="18" xfId="0" applyFont="1" applyFill="1" applyBorder="1" applyAlignment="1">
      <alignment horizontal="center" vertical="center" textRotation="90" wrapText="1"/>
    </xf>
    <xf numFmtId="0" fontId="9" fillId="4" borderId="22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textRotation="90" wrapText="1"/>
    </xf>
    <xf numFmtId="0" fontId="9" fillId="4" borderId="19" xfId="0" applyFont="1" applyFill="1" applyBorder="1" applyAlignment="1">
      <alignment horizontal="center" vertical="center" textRotation="90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36" fillId="6" borderId="12" xfId="0" applyFont="1" applyFill="1" applyBorder="1" applyAlignment="1">
      <alignment horizontal="center" vertical="center"/>
    </xf>
    <xf numFmtId="0" fontId="36" fillId="6" borderId="13" xfId="0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32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9" fillId="0" borderId="0" xfId="0" quotePrefix="1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textRotation="90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0"/>
  <sheetViews>
    <sheetView tabSelected="1" view="pageBreakPreview" zoomScale="107" zoomScaleNormal="100" zoomScaleSheetLayoutView="107" workbookViewId="0">
      <selection activeCell="B41" sqref="B41"/>
    </sheetView>
  </sheetViews>
  <sheetFormatPr defaultRowHeight="12.75" x14ac:dyDescent="0.2"/>
  <cols>
    <col min="1" max="1" width="2.7109375" style="2" customWidth="1"/>
    <col min="2" max="2" width="23.28515625" style="3" customWidth="1"/>
    <col min="3" max="3" width="7.85546875" style="4" customWidth="1"/>
    <col min="4" max="4" width="4.42578125" style="5" customWidth="1"/>
    <col min="5" max="5" width="3.85546875" style="5" customWidth="1"/>
    <col min="6" max="7" width="3.28515625" style="5" customWidth="1"/>
    <col min="8" max="8" width="3.28515625" style="6" customWidth="1"/>
    <col min="9" max="10" width="4" style="5" customWidth="1"/>
    <col min="11" max="12" width="3.28515625" style="5" customWidth="1"/>
    <col min="13" max="13" width="3.28515625" style="6" customWidth="1"/>
    <col min="14" max="14" width="4.5703125" style="7" customWidth="1"/>
    <col min="15" max="15" width="3.7109375" style="7" customWidth="1"/>
    <col min="16" max="17" width="3.28515625" style="7" customWidth="1"/>
    <col min="18" max="18" width="3.28515625" style="8" customWidth="1"/>
    <col min="19" max="19" width="4" style="5" customWidth="1"/>
    <col min="20" max="20" width="4.140625" style="5" customWidth="1"/>
    <col min="21" max="22" width="3.28515625" style="5" customWidth="1"/>
    <col min="23" max="23" width="3.28515625" style="6" customWidth="1"/>
    <col min="24" max="24" width="4.28515625" style="7" customWidth="1"/>
    <col min="25" max="25" width="4" style="7" customWidth="1"/>
    <col min="26" max="27" width="3.28515625" style="7" customWidth="1"/>
    <col min="28" max="28" width="3.28515625" style="8" customWidth="1"/>
    <col min="29" max="32" width="3.28515625" style="5" customWidth="1"/>
    <col min="33" max="33" width="3.28515625" style="6" customWidth="1"/>
    <col min="34" max="34" width="6.5703125" style="75" customWidth="1"/>
    <col min="35" max="35" width="3.7109375" style="76" customWidth="1"/>
    <col min="36" max="36" width="4.140625" style="76" customWidth="1"/>
    <col min="37" max="37" width="4.28515625" style="76" customWidth="1"/>
    <col min="38" max="38" width="3.7109375" style="76" customWidth="1"/>
    <col min="39" max="39" width="3.7109375" style="77" customWidth="1"/>
    <col min="40" max="40" width="13.85546875" customWidth="1"/>
    <col min="41" max="41" width="9.140625" customWidth="1"/>
    <col min="42" max="42" width="11.85546875" customWidth="1"/>
  </cols>
  <sheetData>
    <row r="1" spans="1:43" x14ac:dyDescent="0.2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</row>
    <row r="2" spans="1:43" x14ac:dyDescent="0.2">
      <c r="A2" s="149" t="s">
        <v>129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</row>
    <row r="3" spans="1:43" x14ac:dyDescent="0.2">
      <c r="A3" s="150" t="s">
        <v>130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</row>
    <row r="4" spans="1:43" x14ac:dyDescent="0.2">
      <c r="A4" s="149" t="s">
        <v>131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</row>
    <row r="5" spans="1:43" ht="12.75" customHeight="1" x14ac:dyDescent="0.2">
      <c r="A5" s="151" t="s">
        <v>68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</row>
    <row r="6" spans="1:43" s="1" customFormat="1" ht="13.5" customHeight="1" x14ac:dyDescent="0.2">
      <c r="A6" s="147" t="s">
        <v>1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</row>
    <row r="7" spans="1:43" s="1" customFormat="1" ht="13.5" customHeight="1" x14ac:dyDescent="0.2">
      <c r="A7" s="129" t="s">
        <v>69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</row>
    <row r="8" spans="1:43" ht="14.25" customHeight="1" x14ac:dyDescent="0.2">
      <c r="A8" s="131" t="s">
        <v>2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</row>
    <row r="9" spans="1:43" ht="15.75" customHeight="1" thickBot="1" x14ac:dyDescent="0.25">
      <c r="AD9" s="133"/>
      <c r="AE9" s="133"/>
      <c r="AF9" s="133"/>
      <c r="AG9" s="133"/>
      <c r="AH9" s="133"/>
      <c r="AI9" s="133"/>
      <c r="AJ9" s="133"/>
      <c r="AK9" s="133"/>
      <c r="AL9" s="133"/>
      <c r="AM9" s="133"/>
    </row>
    <row r="10" spans="1:43" s="9" customFormat="1" ht="12" customHeight="1" x14ac:dyDescent="0.2">
      <c r="A10" s="134" t="s">
        <v>3</v>
      </c>
      <c r="B10" s="136" t="s">
        <v>4</v>
      </c>
      <c r="C10" s="138" t="s">
        <v>5</v>
      </c>
      <c r="D10" s="141" t="s">
        <v>6</v>
      </c>
      <c r="E10" s="142"/>
      <c r="F10" s="142"/>
      <c r="G10" s="142"/>
      <c r="H10" s="142"/>
      <c r="I10" s="142"/>
      <c r="J10" s="142"/>
      <c r="K10" s="142"/>
      <c r="L10" s="142"/>
      <c r="M10" s="142"/>
      <c r="N10" s="141" t="s">
        <v>7</v>
      </c>
      <c r="O10" s="142"/>
      <c r="P10" s="142"/>
      <c r="Q10" s="142"/>
      <c r="R10" s="142"/>
      <c r="S10" s="142"/>
      <c r="T10" s="142"/>
      <c r="U10" s="142"/>
      <c r="V10" s="142"/>
      <c r="W10" s="142"/>
      <c r="X10" s="141" t="s">
        <v>8</v>
      </c>
      <c r="Y10" s="142"/>
      <c r="Z10" s="142"/>
      <c r="AA10" s="142"/>
      <c r="AB10" s="142"/>
      <c r="AC10" s="142"/>
      <c r="AD10" s="142"/>
      <c r="AE10" s="142"/>
      <c r="AF10" s="142"/>
      <c r="AG10" s="142"/>
      <c r="AH10" s="143" t="s">
        <v>9</v>
      </c>
      <c r="AI10" s="154" t="s">
        <v>10</v>
      </c>
      <c r="AJ10" s="154"/>
      <c r="AK10" s="154"/>
      <c r="AL10" s="154"/>
      <c r="AM10" s="159" t="s">
        <v>11</v>
      </c>
    </row>
    <row r="11" spans="1:43" s="9" customFormat="1" ht="10.5" customHeight="1" x14ac:dyDescent="0.2">
      <c r="A11" s="135"/>
      <c r="B11" s="137"/>
      <c r="C11" s="139"/>
      <c r="D11" s="162" t="s">
        <v>12</v>
      </c>
      <c r="E11" s="163"/>
      <c r="F11" s="163"/>
      <c r="G11" s="163"/>
      <c r="H11" s="164" t="s">
        <v>11</v>
      </c>
      <c r="I11" s="162" t="s">
        <v>13</v>
      </c>
      <c r="J11" s="163"/>
      <c r="K11" s="163"/>
      <c r="L11" s="163"/>
      <c r="M11" s="164" t="s">
        <v>11</v>
      </c>
      <c r="N11" s="166" t="s">
        <v>14</v>
      </c>
      <c r="O11" s="167"/>
      <c r="P11" s="167"/>
      <c r="Q11" s="167"/>
      <c r="R11" s="164" t="s">
        <v>11</v>
      </c>
      <c r="S11" s="166" t="s">
        <v>15</v>
      </c>
      <c r="T11" s="167"/>
      <c r="U11" s="167"/>
      <c r="V11" s="167"/>
      <c r="W11" s="164" t="s">
        <v>11</v>
      </c>
      <c r="X11" s="168" t="s">
        <v>16</v>
      </c>
      <c r="Y11" s="169"/>
      <c r="Z11" s="169"/>
      <c r="AA11" s="169"/>
      <c r="AB11" s="164" t="s">
        <v>11</v>
      </c>
      <c r="AC11" s="168" t="s">
        <v>17</v>
      </c>
      <c r="AD11" s="169"/>
      <c r="AE11" s="169"/>
      <c r="AF11" s="169"/>
      <c r="AG11" s="145" t="s">
        <v>11</v>
      </c>
      <c r="AH11" s="144"/>
      <c r="AI11" s="155"/>
      <c r="AJ11" s="155"/>
      <c r="AK11" s="155"/>
      <c r="AL11" s="155"/>
      <c r="AM11" s="160"/>
    </row>
    <row r="12" spans="1:43" s="19" customFormat="1" ht="19.5" customHeight="1" x14ac:dyDescent="0.2">
      <c r="A12" s="135"/>
      <c r="B12" s="137"/>
      <c r="C12" s="140"/>
      <c r="D12" s="10" t="s">
        <v>18</v>
      </c>
      <c r="E12" s="10" t="s">
        <v>19</v>
      </c>
      <c r="F12" s="11" t="s">
        <v>20</v>
      </c>
      <c r="G12" s="11" t="s">
        <v>21</v>
      </c>
      <c r="H12" s="165"/>
      <c r="I12" s="10" t="s">
        <v>18</v>
      </c>
      <c r="J12" s="10" t="s">
        <v>19</v>
      </c>
      <c r="K12" s="11" t="s">
        <v>20</v>
      </c>
      <c r="L12" s="11" t="s">
        <v>21</v>
      </c>
      <c r="M12" s="165"/>
      <c r="N12" s="12" t="s">
        <v>18</v>
      </c>
      <c r="O12" s="12" t="s">
        <v>19</v>
      </c>
      <c r="P12" s="13" t="s">
        <v>20</v>
      </c>
      <c r="Q12" s="13" t="s">
        <v>21</v>
      </c>
      <c r="R12" s="165"/>
      <c r="S12" s="12" t="s">
        <v>18</v>
      </c>
      <c r="T12" s="12" t="s">
        <v>19</v>
      </c>
      <c r="U12" s="13" t="s">
        <v>20</v>
      </c>
      <c r="V12" s="13" t="s">
        <v>21</v>
      </c>
      <c r="W12" s="165"/>
      <c r="X12" s="14" t="s">
        <v>18</v>
      </c>
      <c r="Y12" s="14" t="s">
        <v>19</v>
      </c>
      <c r="Z12" s="15" t="s">
        <v>20</v>
      </c>
      <c r="AA12" s="15" t="s">
        <v>21</v>
      </c>
      <c r="AB12" s="165"/>
      <c r="AC12" s="14" t="s">
        <v>18</v>
      </c>
      <c r="AD12" s="14" t="s">
        <v>19</v>
      </c>
      <c r="AE12" s="15" t="s">
        <v>20</v>
      </c>
      <c r="AF12" s="15" t="s">
        <v>21</v>
      </c>
      <c r="AG12" s="146"/>
      <c r="AH12" s="144"/>
      <c r="AI12" s="16" t="s">
        <v>22</v>
      </c>
      <c r="AJ12" s="17" t="s">
        <v>23</v>
      </c>
      <c r="AK12" s="18" t="s">
        <v>20</v>
      </c>
      <c r="AL12" s="18" t="s">
        <v>21</v>
      </c>
      <c r="AM12" s="161"/>
      <c r="AN12"/>
      <c r="AO12"/>
      <c r="AP12"/>
      <c r="AQ12"/>
    </row>
    <row r="13" spans="1:43" s="24" customFormat="1" ht="20.100000000000001" customHeight="1" x14ac:dyDescent="0.2">
      <c r="A13" s="152" t="s">
        <v>24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20">
        <f>AI13+AJ13+AK13+AL13</f>
        <v>574</v>
      </c>
      <c r="AI13" s="21">
        <f>SUM(AI14:AI26)</f>
        <v>229</v>
      </c>
      <c r="AJ13" s="22">
        <f>SUM(AJ14:AJ26)</f>
        <v>315</v>
      </c>
      <c r="AK13" s="22">
        <f>SUM(AK14:AK26)</f>
        <v>30</v>
      </c>
      <c r="AL13" s="22">
        <f>SUM(AL14:AL26)</f>
        <v>0</v>
      </c>
      <c r="AM13" s="23">
        <f>SUM(AM14:AM26)</f>
        <v>39</v>
      </c>
      <c r="AN13" s="1"/>
      <c r="AO13"/>
      <c r="AP13"/>
      <c r="AQ13"/>
    </row>
    <row r="14" spans="1:43" ht="20.100000000000001" customHeight="1" x14ac:dyDescent="0.2">
      <c r="A14" s="25">
        <v>1</v>
      </c>
      <c r="B14" s="26" t="s">
        <v>25</v>
      </c>
      <c r="C14" s="27" t="s">
        <v>26</v>
      </c>
      <c r="D14" s="28"/>
      <c r="E14" s="28">
        <v>30</v>
      </c>
      <c r="F14" s="28"/>
      <c r="G14" s="28"/>
      <c r="H14" s="29">
        <v>2</v>
      </c>
      <c r="I14" s="28"/>
      <c r="J14" s="28">
        <v>30</v>
      </c>
      <c r="K14" s="28"/>
      <c r="L14" s="28"/>
      <c r="M14" s="29">
        <v>2</v>
      </c>
      <c r="N14" s="30"/>
      <c r="O14" s="30">
        <v>30</v>
      </c>
      <c r="P14" s="30"/>
      <c r="Q14" s="30"/>
      <c r="R14" s="31">
        <v>2</v>
      </c>
      <c r="S14" s="30"/>
      <c r="T14" s="30"/>
      <c r="U14" s="30"/>
      <c r="V14" s="30"/>
      <c r="W14" s="31"/>
      <c r="X14" s="32"/>
      <c r="Y14" s="32"/>
      <c r="Z14" s="32"/>
      <c r="AA14" s="32"/>
      <c r="AB14" s="31"/>
      <c r="AC14" s="32"/>
      <c r="AD14" s="32"/>
      <c r="AE14" s="32"/>
      <c r="AF14" s="32"/>
      <c r="AG14" s="33"/>
      <c r="AH14" s="34">
        <f>AI14+AJ14+AK14+AL14</f>
        <v>90</v>
      </c>
      <c r="AI14" s="35">
        <f t="shared" ref="AI14:AM26" si="0">D14+I14+N14+S14+X14+AC14</f>
        <v>0</v>
      </c>
      <c r="AJ14" s="36">
        <f t="shared" si="0"/>
        <v>90</v>
      </c>
      <c r="AK14" s="35">
        <f t="shared" si="0"/>
        <v>0</v>
      </c>
      <c r="AL14" s="36">
        <f t="shared" si="0"/>
        <v>0</v>
      </c>
      <c r="AM14" s="37">
        <f t="shared" si="0"/>
        <v>6</v>
      </c>
    </row>
    <row r="15" spans="1:43" ht="20.100000000000001" customHeight="1" x14ac:dyDescent="0.2">
      <c r="A15" s="25">
        <v>2</v>
      </c>
      <c r="B15" s="26" t="s">
        <v>27</v>
      </c>
      <c r="C15" s="27" t="s">
        <v>28</v>
      </c>
      <c r="D15" s="28"/>
      <c r="E15" s="28">
        <v>30</v>
      </c>
      <c r="F15" s="28"/>
      <c r="G15" s="28"/>
      <c r="H15" s="29">
        <v>0</v>
      </c>
      <c r="I15" s="28"/>
      <c r="J15" s="28">
        <v>30</v>
      </c>
      <c r="K15" s="28"/>
      <c r="L15" s="28"/>
      <c r="M15" s="29">
        <v>0</v>
      </c>
      <c r="N15" s="30"/>
      <c r="O15" s="30"/>
      <c r="P15" s="30"/>
      <c r="Q15" s="30"/>
      <c r="R15" s="31"/>
      <c r="S15" s="30"/>
      <c r="T15" s="30"/>
      <c r="U15" s="30"/>
      <c r="V15" s="30"/>
      <c r="W15" s="31"/>
      <c r="X15" s="32"/>
      <c r="Y15" s="32"/>
      <c r="Z15" s="32"/>
      <c r="AA15" s="32"/>
      <c r="AB15" s="31"/>
      <c r="AC15" s="32"/>
      <c r="AD15" s="32"/>
      <c r="AE15" s="32"/>
      <c r="AF15" s="32"/>
      <c r="AG15" s="33"/>
      <c r="AH15" s="34">
        <f t="shared" ref="AH15:AH25" si="1">AI15+AJ15+AK15+AL15</f>
        <v>60</v>
      </c>
      <c r="AI15" s="35">
        <f t="shared" si="0"/>
        <v>0</v>
      </c>
      <c r="AJ15" s="36">
        <f t="shared" si="0"/>
        <v>60</v>
      </c>
      <c r="AK15" s="35">
        <f t="shared" si="0"/>
        <v>0</v>
      </c>
      <c r="AL15" s="36">
        <f t="shared" si="0"/>
        <v>0</v>
      </c>
      <c r="AM15" s="37">
        <f t="shared" si="0"/>
        <v>0</v>
      </c>
    </row>
    <row r="16" spans="1:43" ht="20.100000000000001" customHeight="1" x14ac:dyDescent="0.2">
      <c r="A16" s="25">
        <v>3</v>
      </c>
      <c r="B16" s="26" t="s">
        <v>29</v>
      </c>
      <c r="C16" s="27" t="s">
        <v>30</v>
      </c>
      <c r="D16" s="28">
        <v>4</v>
      </c>
      <c r="E16" s="28"/>
      <c r="F16" s="28"/>
      <c r="G16" s="28"/>
      <c r="H16" s="29">
        <v>0</v>
      </c>
      <c r="I16" s="28"/>
      <c r="J16" s="28"/>
      <c r="K16" s="28"/>
      <c r="L16" s="28"/>
      <c r="M16" s="29"/>
      <c r="N16" s="30"/>
      <c r="O16" s="30"/>
      <c r="P16" s="30"/>
      <c r="Q16" s="30"/>
      <c r="R16" s="31"/>
      <c r="S16" s="30"/>
      <c r="T16" s="30"/>
      <c r="U16" s="30"/>
      <c r="V16" s="30"/>
      <c r="W16" s="31"/>
      <c r="X16" s="32"/>
      <c r="Y16" s="32"/>
      <c r="Z16" s="32"/>
      <c r="AA16" s="32"/>
      <c r="AB16" s="31"/>
      <c r="AC16" s="32"/>
      <c r="AD16" s="32"/>
      <c r="AE16" s="32"/>
      <c r="AF16" s="32"/>
      <c r="AG16" s="33"/>
      <c r="AH16" s="34">
        <f t="shared" si="1"/>
        <v>4</v>
      </c>
      <c r="AI16" s="35">
        <f t="shared" si="0"/>
        <v>4</v>
      </c>
      <c r="AJ16" s="36">
        <f t="shared" si="0"/>
        <v>0</v>
      </c>
      <c r="AK16" s="35">
        <f t="shared" si="0"/>
        <v>0</v>
      </c>
      <c r="AL16" s="36">
        <f t="shared" si="0"/>
        <v>0</v>
      </c>
      <c r="AM16" s="37">
        <f t="shared" si="0"/>
        <v>0</v>
      </c>
    </row>
    <row r="17" spans="1:41" ht="20.100000000000001" customHeight="1" x14ac:dyDescent="0.2">
      <c r="A17" s="25">
        <v>4</v>
      </c>
      <c r="B17" s="26" t="s">
        <v>31</v>
      </c>
      <c r="C17" s="27" t="s">
        <v>32</v>
      </c>
      <c r="D17" s="28">
        <v>30</v>
      </c>
      <c r="E17" s="28">
        <v>30</v>
      </c>
      <c r="F17" s="28"/>
      <c r="G17" s="28"/>
      <c r="H17" s="29">
        <v>4</v>
      </c>
      <c r="I17" s="28"/>
      <c r="J17" s="28"/>
      <c r="K17" s="28"/>
      <c r="L17" s="28"/>
      <c r="M17" s="29"/>
      <c r="N17" s="30"/>
      <c r="O17" s="30"/>
      <c r="P17" s="30"/>
      <c r="Q17" s="30"/>
      <c r="R17" s="31"/>
      <c r="S17" s="30"/>
      <c r="T17" s="30"/>
      <c r="U17" s="30"/>
      <c r="V17" s="30"/>
      <c r="W17" s="31"/>
      <c r="X17" s="32"/>
      <c r="Y17" s="32"/>
      <c r="Z17" s="32"/>
      <c r="AA17" s="32"/>
      <c r="AB17" s="31"/>
      <c r="AC17" s="32"/>
      <c r="AD17" s="32"/>
      <c r="AE17" s="32"/>
      <c r="AF17" s="32"/>
      <c r="AG17" s="33"/>
      <c r="AH17" s="34">
        <f t="shared" si="1"/>
        <v>60</v>
      </c>
      <c r="AI17" s="35">
        <f t="shared" si="0"/>
        <v>30</v>
      </c>
      <c r="AJ17" s="36">
        <f t="shared" si="0"/>
        <v>30</v>
      </c>
      <c r="AK17" s="35">
        <f t="shared" si="0"/>
        <v>0</v>
      </c>
      <c r="AL17" s="36">
        <f t="shared" si="0"/>
        <v>0</v>
      </c>
      <c r="AM17" s="37">
        <f t="shared" si="0"/>
        <v>4</v>
      </c>
    </row>
    <row r="18" spans="1:41" ht="20.100000000000001" customHeight="1" x14ac:dyDescent="0.2">
      <c r="A18" s="25">
        <v>5</v>
      </c>
      <c r="B18" s="113" t="s">
        <v>70</v>
      </c>
      <c r="C18" s="27" t="s">
        <v>32</v>
      </c>
      <c r="D18" s="28">
        <v>30</v>
      </c>
      <c r="E18" s="28">
        <v>30</v>
      </c>
      <c r="F18" s="28"/>
      <c r="G18" s="28"/>
      <c r="H18" s="29">
        <v>4</v>
      </c>
      <c r="I18" s="28"/>
      <c r="J18" s="28"/>
      <c r="K18" s="28"/>
      <c r="L18" s="28"/>
      <c r="M18" s="29"/>
      <c r="N18" s="30"/>
      <c r="O18" s="30"/>
      <c r="P18" s="30"/>
      <c r="Q18" s="30"/>
      <c r="R18" s="31"/>
      <c r="S18" s="30"/>
      <c r="T18" s="30"/>
      <c r="U18" s="30"/>
      <c r="V18" s="30"/>
      <c r="W18" s="31"/>
      <c r="X18" s="32"/>
      <c r="Y18" s="32"/>
      <c r="Z18" s="32"/>
      <c r="AA18" s="32"/>
      <c r="AB18" s="31"/>
      <c r="AC18" s="32"/>
      <c r="AD18" s="32"/>
      <c r="AE18" s="32"/>
      <c r="AF18" s="32"/>
      <c r="AG18" s="33"/>
      <c r="AH18" s="34">
        <f t="shared" si="1"/>
        <v>60</v>
      </c>
      <c r="AI18" s="35">
        <f t="shared" si="0"/>
        <v>30</v>
      </c>
      <c r="AJ18" s="36">
        <f t="shared" si="0"/>
        <v>30</v>
      </c>
      <c r="AK18" s="35">
        <f t="shared" si="0"/>
        <v>0</v>
      </c>
      <c r="AL18" s="36">
        <f t="shared" si="0"/>
        <v>0</v>
      </c>
      <c r="AM18" s="37">
        <f t="shared" si="0"/>
        <v>4</v>
      </c>
      <c r="AO18" s="103"/>
    </row>
    <row r="19" spans="1:41" ht="20.100000000000001" customHeight="1" x14ac:dyDescent="0.2">
      <c r="A19" s="25">
        <v>6</v>
      </c>
      <c r="B19" s="26" t="s">
        <v>71</v>
      </c>
      <c r="C19" s="27" t="s">
        <v>32</v>
      </c>
      <c r="D19" s="28">
        <v>30</v>
      </c>
      <c r="E19" s="28">
        <v>15</v>
      </c>
      <c r="F19" s="28"/>
      <c r="G19" s="28"/>
      <c r="H19" s="29">
        <v>4</v>
      </c>
      <c r="I19" s="28"/>
      <c r="J19" s="28"/>
      <c r="K19" s="28"/>
      <c r="L19" s="28"/>
      <c r="M19" s="29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/>
      <c r="Y19" s="32"/>
      <c r="Z19" s="32"/>
      <c r="AA19" s="32"/>
      <c r="AB19" s="31"/>
      <c r="AC19" s="32"/>
      <c r="AD19" s="32"/>
      <c r="AE19" s="32"/>
      <c r="AF19" s="32"/>
      <c r="AG19" s="33"/>
      <c r="AH19" s="34">
        <f t="shared" si="1"/>
        <v>45</v>
      </c>
      <c r="AI19" s="35">
        <f t="shared" si="0"/>
        <v>30</v>
      </c>
      <c r="AJ19" s="36">
        <f t="shared" si="0"/>
        <v>15</v>
      </c>
      <c r="AK19" s="35">
        <f t="shared" si="0"/>
        <v>0</v>
      </c>
      <c r="AL19" s="36">
        <f t="shared" si="0"/>
        <v>0</v>
      </c>
      <c r="AM19" s="37">
        <f t="shared" si="0"/>
        <v>4</v>
      </c>
      <c r="AO19" s="103"/>
    </row>
    <row r="20" spans="1:41" ht="20.100000000000001" customHeight="1" x14ac:dyDescent="0.2">
      <c r="A20" s="25">
        <v>7</v>
      </c>
      <c r="B20" s="26" t="s">
        <v>34</v>
      </c>
      <c r="C20" s="27" t="s">
        <v>32</v>
      </c>
      <c r="D20" s="28">
        <v>30</v>
      </c>
      <c r="E20" s="28">
        <v>30</v>
      </c>
      <c r="F20" s="28"/>
      <c r="G20" s="28"/>
      <c r="H20" s="29">
        <v>4</v>
      </c>
      <c r="I20" s="28"/>
      <c r="J20" s="28"/>
      <c r="K20" s="28"/>
      <c r="L20" s="28"/>
      <c r="M20" s="29"/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32"/>
      <c r="Y20" s="32"/>
      <c r="Z20" s="32"/>
      <c r="AA20" s="32"/>
      <c r="AB20" s="31"/>
      <c r="AC20" s="32"/>
      <c r="AD20" s="32"/>
      <c r="AE20" s="32"/>
      <c r="AF20" s="32"/>
      <c r="AG20" s="33"/>
      <c r="AH20" s="34">
        <f t="shared" si="1"/>
        <v>60</v>
      </c>
      <c r="AI20" s="35">
        <f t="shared" si="0"/>
        <v>30</v>
      </c>
      <c r="AJ20" s="36">
        <f t="shared" si="0"/>
        <v>30</v>
      </c>
      <c r="AK20" s="35">
        <f t="shared" si="0"/>
        <v>0</v>
      </c>
      <c r="AL20" s="36">
        <f t="shared" si="0"/>
        <v>0</v>
      </c>
      <c r="AM20" s="37">
        <f t="shared" si="0"/>
        <v>4</v>
      </c>
    </row>
    <row r="21" spans="1:41" ht="20.100000000000001" customHeight="1" x14ac:dyDescent="0.2">
      <c r="A21" s="25">
        <v>8</v>
      </c>
      <c r="B21" s="26" t="s">
        <v>72</v>
      </c>
      <c r="C21" s="27" t="s">
        <v>35</v>
      </c>
      <c r="D21" s="28"/>
      <c r="E21" s="28"/>
      <c r="F21" s="28">
        <v>30</v>
      </c>
      <c r="G21" s="28"/>
      <c r="H21" s="29">
        <v>2</v>
      </c>
      <c r="I21" s="28"/>
      <c r="J21" s="28"/>
      <c r="K21" s="28"/>
      <c r="L21" s="28"/>
      <c r="M21" s="29"/>
      <c r="N21" s="30"/>
      <c r="O21" s="30"/>
      <c r="P21" s="30"/>
      <c r="Q21" s="30"/>
      <c r="R21" s="31"/>
      <c r="S21" s="30"/>
      <c r="T21" s="30"/>
      <c r="U21" s="30"/>
      <c r="V21" s="30"/>
      <c r="W21" s="31"/>
      <c r="X21" s="32"/>
      <c r="Y21" s="32"/>
      <c r="Z21" s="32"/>
      <c r="AA21" s="32"/>
      <c r="AB21" s="31"/>
      <c r="AC21" s="32"/>
      <c r="AD21" s="32"/>
      <c r="AE21" s="32"/>
      <c r="AF21" s="32"/>
      <c r="AG21" s="33"/>
      <c r="AH21" s="34">
        <f>AI21+AJ21+AK21+AL21</f>
        <v>30</v>
      </c>
      <c r="AI21" s="35">
        <f t="shared" si="0"/>
        <v>0</v>
      </c>
      <c r="AJ21" s="36">
        <f t="shared" si="0"/>
        <v>0</v>
      </c>
      <c r="AK21" s="35">
        <f t="shared" si="0"/>
        <v>30</v>
      </c>
      <c r="AL21" s="36">
        <f t="shared" si="0"/>
        <v>0</v>
      </c>
      <c r="AM21" s="37">
        <f t="shared" si="0"/>
        <v>2</v>
      </c>
    </row>
    <row r="22" spans="1:41" ht="20.100000000000001" customHeight="1" x14ac:dyDescent="0.2">
      <c r="A22" s="25">
        <v>9</v>
      </c>
      <c r="B22" s="26" t="s">
        <v>36</v>
      </c>
      <c r="C22" s="27" t="s">
        <v>35</v>
      </c>
      <c r="D22" s="28">
        <v>15</v>
      </c>
      <c r="E22" s="28"/>
      <c r="F22" s="28"/>
      <c r="G22" s="28"/>
      <c r="H22" s="29">
        <v>1</v>
      </c>
      <c r="I22" s="28"/>
      <c r="J22" s="28"/>
      <c r="K22" s="28"/>
      <c r="L22" s="28"/>
      <c r="M22" s="29"/>
      <c r="N22" s="30"/>
      <c r="O22" s="30"/>
      <c r="P22" s="30"/>
      <c r="Q22" s="30"/>
      <c r="R22" s="31"/>
      <c r="S22" s="30"/>
      <c r="T22" s="30"/>
      <c r="U22" s="30"/>
      <c r="V22" s="30"/>
      <c r="W22" s="31"/>
      <c r="X22" s="32"/>
      <c r="Y22" s="32"/>
      <c r="Z22" s="32"/>
      <c r="AA22" s="32"/>
      <c r="AB22" s="31"/>
      <c r="AC22" s="32"/>
      <c r="AD22" s="32"/>
      <c r="AE22" s="32"/>
      <c r="AF22" s="32"/>
      <c r="AG22" s="33"/>
      <c r="AH22" s="34">
        <f>AI22+AJ22+AK22+AL22</f>
        <v>15</v>
      </c>
      <c r="AI22" s="35">
        <f t="shared" si="0"/>
        <v>15</v>
      </c>
      <c r="AJ22" s="36">
        <f t="shared" si="0"/>
        <v>0</v>
      </c>
      <c r="AK22" s="35">
        <f t="shared" si="0"/>
        <v>0</v>
      </c>
      <c r="AL22" s="36">
        <f t="shared" si="0"/>
        <v>0</v>
      </c>
      <c r="AM22" s="37">
        <f t="shared" si="0"/>
        <v>1</v>
      </c>
    </row>
    <row r="23" spans="1:41" ht="20.100000000000001" customHeight="1" x14ac:dyDescent="0.2">
      <c r="A23" s="25">
        <v>10</v>
      </c>
      <c r="B23" s="26" t="s">
        <v>37</v>
      </c>
      <c r="C23" s="27" t="s">
        <v>35</v>
      </c>
      <c r="D23" s="28">
        <v>15</v>
      </c>
      <c r="E23" s="28"/>
      <c r="F23" s="28"/>
      <c r="G23" s="28"/>
      <c r="H23" s="29">
        <v>2</v>
      </c>
      <c r="I23" s="28"/>
      <c r="J23" s="28"/>
      <c r="K23" s="28"/>
      <c r="L23" s="28"/>
      <c r="M23" s="29"/>
      <c r="N23" s="30"/>
      <c r="O23" s="30"/>
      <c r="P23" s="30"/>
      <c r="Q23" s="30"/>
      <c r="R23" s="31"/>
      <c r="S23" s="30"/>
      <c r="T23" s="30"/>
      <c r="U23" s="30"/>
      <c r="V23" s="30"/>
      <c r="W23" s="31"/>
      <c r="X23" s="32"/>
      <c r="Y23" s="32"/>
      <c r="Z23" s="32"/>
      <c r="AA23" s="32"/>
      <c r="AB23" s="31"/>
      <c r="AC23" s="32"/>
      <c r="AD23" s="32"/>
      <c r="AE23" s="32"/>
      <c r="AF23" s="32"/>
      <c r="AG23" s="33"/>
      <c r="AH23" s="34">
        <f>AI23+AJ23+AK23+AL23</f>
        <v>15</v>
      </c>
      <c r="AI23" s="35">
        <f t="shared" si="0"/>
        <v>15</v>
      </c>
      <c r="AJ23" s="36">
        <f t="shared" si="0"/>
        <v>0</v>
      </c>
      <c r="AK23" s="35">
        <f t="shared" si="0"/>
        <v>0</v>
      </c>
      <c r="AL23" s="36">
        <f t="shared" si="0"/>
        <v>0</v>
      </c>
      <c r="AM23" s="37">
        <f t="shared" si="0"/>
        <v>2</v>
      </c>
      <c r="AO23" s="103"/>
    </row>
    <row r="24" spans="1:41" ht="20.100000000000001" customHeight="1" x14ac:dyDescent="0.2">
      <c r="A24" s="25">
        <v>11</v>
      </c>
      <c r="B24" s="26" t="s">
        <v>38</v>
      </c>
      <c r="C24" s="27" t="s">
        <v>35</v>
      </c>
      <c r="D24" s="28">
        <v>30</v>
      </c>
      <c r="E24" s="28"/>
      <c r="F24" s="28"/>
      <c r="G24" s="28"/>
      <c r="H24" s="29">
        <v>3</v>
      </c>
      <c r="I24" s="28"/>
      <c r="J24" s="28"/>
      <c r="K24" s="28"/>
      <c r="L24" s="28"/>
      <c r="M24" s="29"/>
      <c r="N24" s="30"/>
      <c r="O24" s="30"/>
      <c r="P24" s="30"/>
      <c r="Q24" s="30"/>
      <c r="R24" s="31"/>
      <c r="S24" s="30"/>
      <c r="T24" s="30"/>
      <c r="U24" s="30"/>
      <c r="V24" s="30"/>
      <c r="W24" s="31"/>
      <c r="X24" s="32"/>
      <c r="Y24" s="32"/>
      <c r="Z24" s="32"/>
      <c r="AA24" s="32"/>
      <c r="AB24" s="31"/>
      <c r="AC24" s="32"/>
      <c r="AD24" s="32"/>
      <c r="AE24" s="32"/>
      <c r="AF24" s="32"/>
      <c r="AG24" s="33"/>
      <c r="AH24" s="34">
        <f>AI24+AJ24+AK24+AL24</f>
        <v>30</v>
      </c>
      <c r="AI24" s="35">
        <f>D24+I24+N24+S24+X24+AC24</f>
        <v>30</v>
      </c>
      <c r="AJ24" s="36">
        <f>E24+J24+O24+T24+Y24+AD24</f>
        <v>0</v>
      </c>
      <c r="AK24" s="35">
        <f>F24+K24+P24+U24+Z24+AE24</f>
        <v>0</v>
      </c>
      <c r="AL24" s="36">
        <f>G24+L24+Q24+V24+AA24+AF24</f>
        <v>0</v>
      </c>
      <c r="AM24" s="37">
        <f>H24+M24+R24+W24+AB24+AG24</f>
        <v>3</v>
      </c>
      <c r="AO24" s="103"/>
    </row>
    <row r="25" spans="1:41" ht="20.100000000000001" customHeight="1" x14ac:dyDescent="0.2">
      <c r="A25" s="25">
        <v>12</v>
      </c>
      <c r="B25" s="26" t="s">
        <v>33</v>
      </c>
      <c r="C25" s="27" t="s">
        <v>39</v>
      </c>
      <c r="D25" s="28"/>
      <c r="E25" s="28"/>
      <c r="F25" s="28"/>
      <c r="G25" s="28"/>
      <c r="H25" s="29"/>
      <c r="I25" s="28">
        <v>15</v>
      </c>
      <c r="J25" s="28">
        <v>30</v>
      </c>
      <c r="K25" s="28"/>
      <c r="L25" s="28"/>
      <c r="M25" s="29">
        <v>4</v>
      </c>
      <c r="N25" s="30"/>
      <c r="O25" s="30"/>
      <c r="P25" s="30"/>
      <c r="Q25" s="30"/>
      <c r="R25" s="31"/>
      <c r="S25" s="30"/>
      <c r="T25" s="30"/>
      <c r="U25" s="30"/>
      <c r="V25" s="30"/>
      <c r="W25" s="31"/>
      <c r="X25" s="32"/>
      <c r="Y25" s="32"/>
      <c r="Z25" s="32"/>
      <c r="AA25" s="32"/>
      <c r="AB25" s="31"/>
      <c r="AC25" s="32"/>
      <c r="AD25" s="32"/>
      <c r="AE25" s="32"/>
      <c r="AF25" s="32"/>
      <c r="AG25" s="33"/>
      <c r="AH25" s="34">
        <f t="shared" si="1"/>
        <v>45</v>
      </c>
      <c r="AI25" s="35">
        <f t="shared" si="0"/>
        <v>15</v>
      </c>
      <c r="AJ25" s="36">
        <f t="shared" si="0"/>
        <v>30</v>
      </c>
      <c r="AK25" s="35">
        <f t="shared" si="0"/>
        <v>0</v>
      </c>
      <c r="AL25" s="36">
        <f t="shared" si="0"/>
        <v>0</v>
      </c>
      <c r="AM25" s="37">
        <f t="shared" si="0"/>
        <v>4</v>
      </c>
      <c r="AO25" s="103"/>
    </row>
    <row r="26" spans="1:41" ht="20.100000000000001" customHeight="1" x14ac:dyDescent="0.2">
      <c r="A26" s="25">
        <v>13</v>
      </c>
      <c r="B26" s="26" t="s">
        <v>40</v>
      </c>
      <c r="C26" s="27" t="s">
        <v>39</v>
      </c>
      <c r="D26" s="28"/>
      <c r="E26" s="28"/>
      <c r="F26" s="28"/>
      <c r="G26" s="28"/>
      <c r="H26" s="29"/>
      <c r="I26" s="28">
        <v>30</v>
      </c>
      <c r="J26" s="28">
        <v>30</v>
      </c>
      <c r="K26" s="28"/>
      <c r="L26" s="28"/>
      <c r="M26" s="29">
        <v>5</v>
      </c>
      <c r="N26" s="30"/>
      <c r="O26" s="30"/>
      <c r="P26" s="30"/>
      <c r="Q26" s="30"/>
      <c r="R26" s="31"/>
      <c r="S26" s="30"/>
      <c r="T26" s="30"/>
      <c r="U26" s="30"/>
      <c r="V26" s="30"/>
      <c r="W26" s="31"/>
      <c r="X26" s="32"/>
      <c r="Y26" s="32"/>
      <c r="Z26" s="32"/>
      <c r="AA26" s="32"/>
      <c r="AB26" s="31"/>
      <c r="AC26" s="32"/>
      <c r="AD26" s="32"/>
      <c r="AE26" s="32"/>
      <c r="AF26" s="32"/>
      <c r="AG26" s="33"/>
      <c r="AH26" s="34">
        <f>AI26+AJ26+AK26+AL26</f>
        <v>60</v>
      </c>
      <c r="AI26" s="35">
        <f t="shared" si="0"/>
        <v>30</v>
      </c>
      <c r="AJ26" s="36">
        <f t="shared" si="0"/>
        <v>30</v>
      </c>
      <c r="AK26" s="35">
        <f t="shared" si="0"/>
        <v>0</v>
      </c>
      <c r="AL26" s="36">
        <f t="shared" si="0"/>
        <v>0</v>
      </c>
      <c r="AM26" s="37">
        <f t="shared" si="0"/>
        <v>5</v>
      </c>
    </row>
    <row r="27" spans="1:41" ht="20.100000000000001" customHeight="1" x14ac:dyDescent="0.2">
      <c r="A27" s="152" t="s">
        <v>42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34">
        <f>AI27+AJ27+AK27+AL27</f>
        <v>855</v>
      </c>
      <c r="AI27" s="38">
        <f>SUM(AI28:AI47)</f>
        <v>420</v>
      </c>
      <c r="AJ27" s="39">
        <f>SUM(AJ28:AJ47)</f>
        <v>300</v>
      </c>
      <c r="AK27" s="39">
        <f>SUM(AK28:AK47)</f>
        <v>45</v>
      </c>
      <c r="AL27" s="39">
        <f>SUM(AL28:AL47)</f>
        <v>90</v>
      </c>
      <c r="AM27" s="40">
        <f>SUM(AM28:AM47)</f>
        <v>59</v>
      </c>
    </row>
    <row r="28" spans="1:41" ht="20.100000000000001" customHeight="1" x14ac:dyDescent="0.2">
      <c r="A28" s="25">
        <v>1</v>
      </c>
      <c r="B28" s="26" t="s">
        <v>87</v>
      </c>
      <c r="C28" s="27" t="s">
        <v>32</v>
      </c>
      <c r="D28" s="28">
        <v>30</v>
      </c>
      <c r="E28" s="28">
        <v>30</v>
      </c>
      <c r="F28" s="28"/>
      <c r="G28" s="28"/>
      <c r="H28" s="43">
        <v>4</v>
      </c>
      <c r="I28" s="28"/>
      <c r="J28" s="28"/>
      <c r="K28" s="28"/>
      <c r="L28" s="28"/>
      <c r="M28" s="115"/>
      <c r="N28" s="30"/>
      <c r="O28" s="30"/>
      <c r="P28" s="30"/>
      <c r="Q28" s="30"/>
      <c r="R28" s="116"/>
      <c r="S28" s="30"/>
      <c r="T28" s="30"/>
      <c r="U28" s="30"/>
      <c r="V28" s="30"/>
      <c r="W28" s="116"/>
      <c r="X28" s="32"/>
      <c r="Y28" s="32"/>
      <c r="Z28" s="32"/>
      <c r="AA28" s="32"/>
      <c r="AB28" s="116"/>
      <c r="AC28" s="32"/>
      <c r="AD28" s="32"/>
      <c r="AE28" s="32"/>
      <c r="AF28" s="32"/>
      <c r="AG28" s="117"/>
      <c r="AH28" s="34">
        <f t="shared" ref="AH28:AH40" si="2">AI28+AJ28+AK28+AL28</f>
        <v>60</v>
      </c>
      <c r="AI28" s="35">
        <f t="shared" ref="AI28:AM40" si="3">D28+I28+N28+S28+X28+AC28</f>
        <v>30</v>
      </c>
      <c r="AJ28" s="36">
        <f t="shared" si="3"/>
        <v>30</v>
      </c>
      <c r="AK28" s="35">
        <f t="shared" si="3"/>
        <v>0</v>
      </c>
      <c r="AL28" s="36">
        <f t="shared" si="3"/>
        <v>0</v>
      </c>
      <c r="AM28" s="37">
        <f>H28+M28+R28+W28+AB28+AG28</f>
        <v>4</v>
      </c>
      <c r="AN28" s="108"/>
      <c r="AO28" s="110"/>
    </row>
    <row r="29" spans="1:41" ht="20.100000000000001" customHeight="1" x14ac:dyDescent="0.2">
      <c r="A29" s="25">
        <v>2</v>
      </c>
      <c r="B29" s="26" t="s">
        <v>105</v>
      </c>
      <c r="C29" s="27" t="s">
        <v>32</v>
      </c>
      <c r="D29" s="28"/>
      <c r="E29" s="28"/>
      <c r="F29" s="28"/>
      <c r="G29" s="28"/>
      <c r="H29" s="115"/>
      <c r="I29" s="28">
        <v>30</v>
      </c>
      <c r="J29" s="28"/>
      <c r="K29" s="28"/>
      <c r="L29" s="28">
        <v>30</v>
      </c>
      <c r="M29" s="43">
        <v>5</v>
      </c>
      <c r="N29" s="30"/>
      <c r="O29" s="30"/>
      <c r="P29" s="30"/>
      <c r="Q29" s="30"/>
      <c r="R29" s="116"/>
      <c r="S29" s="30"/>
      <c r="T29" s="30"/>
      <c r="U29" s="30"/>
      <c r="V29" s="30"/>
      <c r="W29" s="116"/>
      <c r="X29" s="32"/>
      <c r="Y29" s="32"/>
      <c r="Z29" s="32"/>
      <c r="AA29" s="32"/>
      <c r="AB29" s="116"/>
      <c r="AC29" s="32"/>
      <c r="AD29" s="32"/>
      <c r="AE29" s="32"/>
      <c r="AF29" s="32"/>
      <c r="AG29" s="117"/>
      <c r="AH29" s="34">
        <f>AI29+AJ29+AK29+AL29</f>
        <v>60</v>
      </c>
      <c r="AI29" s="35">
        <f t="shared" si="3"/>
        <v>30</v>
      </c>
      <c r="AJ29" s="36">
        <f t="shared" si="3"/>
        <v>0</v>
      </c>
      <c r="AK29" s="35">
        <f t="shared" si="3"/>
        <v>0</v>
      </c>
      <c r="AL29" s="36">
        <f t="shared" si="3"/>
        <v>30</v>
      </c>
      <c r="AM29" s="37">
        <f>H29+M29+R29+W29+AB29+AG29</f>
        <v>5</v>
      </c>
      <c r="AO29" s="103"/>
    </row>
    <row r="30" spans="1:41" ht="20.100000000000001" customHeight="1" x14ac:dyDescent="0.2">
      <c r="A30" s="25">
        <v>3</v>
      </c>
      <c r="B30" s="26" t="s">
        <v>73</v>
      </c>
      <c r="C30" s="27" t="s">
        <v>41</v>
      </c>
      <c r="D30" s="28"/>
      <c r="E30" s="28"/>
      <c r="F30" s="28"/>
      <c r="G30" s="28"/>
      <c r="H30" s="115"/>
      <c r="I30" s="28">
        <v>15</v>
      </c>
      <c r="J30" s="28">
        <v>30</v>
      </c>
      <c r="K30" s="28"/>
      <c r="L30" s="28"/>
      <c r="M30" s="43">
        <v>3</v>
      </c>
      <c r="N30" s="30"/>
      <c r="O30" s="30"/>
      <c r="P30" s="30"/>
      <c r="Q30" s="30"/>
      <c r="R30" s="116"/>
      <c r="S30" s="30"/>
      <c r="T30" s="30"/>
      <c r="U30" s="30"/>
      <c r="V30" s="30"/>
      <c r="W30" s="116"/>
      <c r="X30" s="32"/>
      <c r="Y30" s="32"/>
      <c r="Z30" s="32"/>
      <c r="AA30" s="32"/>
      <c r="AB30" s="116"/>
      <c r="AC30" s="32"/>
      <c r="AD30" s="32"/>
      <c r="AE30" s="32"/>
      <c r="AF30" s="32"/>
      <c r="AG30" s="117"/>
      <c r="AH30" s="34">
        <f>AI30+AJ30+AK30+AL30</f>
        <v>45</v>
      </c>
      <c r="AI30" s="35">
        <f>D30+I30+N30+S30+X30+AC30</f>
        <v>15</v>
      </c>
      <c r="AJ30" s="36">
        <f>E30+J30+O30+T30+Y30+AD30</f>
        <v>30</v>
      </c>
      <c r="AK30" s="35">
        <f>F30+K30+P30+U30+Z30+AE30</f>
        <v>0</v>
      </c>
      <c r="AL30" s="36">
        <f>G30+L30+Q30+V30+AA30+AF30</f>
        <v>0</v>
      </c>
      <c r="AM30" s="37">
        <f>H30+M30+R30+W30+AB30+AG30</f>
        <v>3</v>
      </c>
    </row>
    <row r="31" spans="1:41" ht="20.100000000000001" customHeight="1" x14ac:dyDescent="0.2">
      <c r="A31" s="25">
        <v>4</v>
      </c>
      <c r="B31" s="26" t="s">
        <v>74</v>
      </c>
      <c r="C31" s="27" t="s">
        <v>39</v>
      </c>
      <c r="D31" s="28"/>
      <c r="E31" s="28"/>
      <c r="F31" s="28"/>
      <c r="G31" s="28"/>
      <c r="H31" s="115"/>
      <c r="I31" s="28">
        <v>30</v>
      </c>
      <c r="J31" s="28">
        <v>30</v>
      </c>
      <c r="K31" s="28"/>
      <c r="L31" s="28"/>
      <c r="M31" s="43">
        <v>4</v>
      </c>
      <c r="N31" s="30"/>
      <c r="O31" s="30"/>
      <c r="P31" s="30"/>
      <c r="Q31" s="30"/>
      <c r="R31" s="116"/>
      <c r="S31" s="30"/>
      <c r="T31" s="30"/>
      <c r="U31" s="30"/>
      <c r="V31" s="30"/>
      <c r="W31" s="115"/>
      <c r="X31" s="32"/>
      <c r="Y31" s="32"/>
      <c r="Z31" s="32"/>
      <c r="AA31" s="32"/>
      <c r="AB31" s="116"/>
      <c r="AC31" s="32"/>
      <c r="AD31" s="32"/>
      <c r="AE31" s="32"/>
      <c r="AF31" s="32"/>
      <c r="AG31" s="117"/>
      <c r="AH31" s="34">
        <f>AI31+AJ31+AK31+AL31</f>
        <v>60</v>
      </c>
      <c r="AI31" s="35">
        <f t="shared" si="3"/>
        <v>30</v>
      </c>
      <c r="AJ31" s="36">
        <f t="shared" si="3"/>
        <v>30</v>
      </c>
      <c r="AK31" s="35">
        <f t="shared" si="3"/>
        <v>0</v>
      </c>
      <c r="AL31" s="36">
        <f>G31+L31+Q31+V31+AA31+AF31</f>
        <v>0</v>
      </c>
      <c r="AM31" s="37">
        <f t="shared" si="3"/>
        <v>4</v>
      </c>
    </row>
    <row r="32" spans="1:41" ht="20.100000000000001" customHeight="1" x14ac:dyDescent="0.2">
      <c r="A32" s="25">
        <v>5</v>
      </c>
      <c r="B32" s="26" t="s">
        <v>124</v>
      </c>
      <c r="C32" s="27" t="s">
        <v>41</v>
      </c>
      <c r="D32" s="28"/>
      <c r="E32" s="28"/>
      <c r="F32" s="28"/>
      <c r="G32" s="28"/>
      <c r="H32" s="115"/>
      <c r="I32" s="28">
        <v>15</v>
      </c>
      <c r="J32" s="28"/>
      <c r="K32" s="28">
        <v>15</v>
      </c>
      <c r="L32" s="28"/>
      <c r="M32" s="43">
        <v>2</v>
      </c>
      <c r="N32" s="30"/>
      <c r="O32" s="30"/>
      <c r="P32" s="30"/>
      <c r="Q32" s="30"/>
      <c r="R32" s="116"/>
      <c r="S32" s="30"/>
      <c r="T32" s="30"/>
      <c r="U32" s="30"/>
      <c r="V32" s="30"/>
      <c r="W32" s="115"/>
      <c r="X32" s="32"/>
      <c r="Y32" s="32"/>
      <c r="Z32" s="32"/>
      <c r="AA32" s="32"/>
      <c r="AB32" s="116"/>
      <c r="AC32" s="32"/>
      <c r="AD32" s="32"/>
      <c r="AE32" s="32"/>
      <c r="AF32" s="32"/>
      <c r="AG32" s="117"/>
      <c r="AH32" s="34">
        <f>AI32+AJ32+AK32+AL32</f>
        <v>30</v>
      </c>
      <c r="AI32" s="35">
        <f>D32+I32+N32+S32+X32+AC32</f>
        <v>15</v>
      </c>
      <c r="AJ32" s="36">
        <f t="shared" si="3"/>
        <v>0</v>
      </c>
      <c r="AK32" s="35">
        <f>F32+K32+P32+U32+Z32+AE32</f>
        <v>15</v>
      </c>
      <c r="AL32" s="36">
        <f>G32+L32+Q32+V32+AA32+AF32</f>
        <v>0</v>
      </c>
      <c r="AM32" s="37">
        <f t="shared" si="3"/>
        <v>2</v>
      </c>
    </row>
    <row r="33" spans="1:42" ht="24" customHeight="1" x14ac:dyDescent="0.2">
      <c r="A33" s="25">
        <v>6</v>
      </c>
      <c r="B33" s="26" t="s">
        <v>75</v>
      </c>
      <c r="C33" s="27" t="s">
        <v>39</v>
      </c>
      <c r="D33" s="28"/>
      <c r="E33" s="28"/>
      <c r="F33" s="28"/>
      <c r="G33" s="28"/>
      <c r="H33" s="115"/>
      <c r="I33" s="28">
        <v>15</v>
      </c>
      <c r="J33" s="28">
        <v>15</v>
      </c>
      <c r="K33" s="28">
        <v>15</v>
      </c>
      <c r="L33" s="28"/>
      <c r="M33" s="43">
        <v>3</v>
      </c>
      <c r="N33" s="30"/>
      <c r="O33" s="30"/>
      <c r="P33" s="30"/>
      <c r="Q33" s="30"/>
      <c r="R33" s="115"/>
      <c r="S33" s="30"/>
      <c r="T33" s="30"/>
      <c r="U33" s="30"/>
      <c r="V33" s="30"/>
      <c r="W33" s="116"/>
      <c r="X33" s="32"/>
      <c r="Y33" s="32"/>
      <c r="Z33" s="32"/>
      <c r="AA33" s="32"/>
      <c r="AB33" s="116"/>
      <c r="AC33" s="32"/>
      <c r="AD33" s="32"/>
      <c r="AE33" s="32"/>
      <c r="AF33" s="32"/>
      <c r="AG33" s="117"/>
      <c r="AH33" s="34">
        <f t="shared" si="2"/>
        <v>45</v>
      </c>
      <c r="AI33" s="35">
        <f>D33+I33+N33+S33+X33+AC33</f>
        <v>15</v>
      </c>
      <c r="AJ33" s="35">
        <f t="shared" si="3"/>
        <v>15</v>
      </c>
      <c r="AK33" s="35">
        <f t="shared" si="3"/>
        <v>15</v>
      </c>
      <c r="AL33" s="35">
        <f t="shared" si="3"/>
        <v>0</v>
      </c>
      <c r="AM33" s="37">
        <f t="shared" si="3"/>
        <v>3</v>
      </c>
      <c r="AN33" s="97"/>
      <c r="AO33" s="103"/>
      <c r="AP33" s="98"/>
    </row>
    <row r="34" spans="1:42" ht="24" customHeight="1" x14ac:dyDescent="0.2">
      <c r="A34" s="25">
        <v>7</v>
      </c>
      <c r="B34" s="26" t="s">
        <v>49</v>
      </c>
      <c r="C34" s="27" t="s">
        <v>76</v>
      </c>
      <c r="D34" s="28"/>
      <c r="E34" s="28"/>
      <c r="F34" s="28"/>
      <c r="G34" s="28"/>
      <c r="H34" s="115"/>
      <c r="I34" s="28">
        <v>15</v>
      </c>
      <c r="J34" s="28"/>
      <c r="K34" s="28"/>
      <c r="L34" s="28"/>
      <c r="M34" s="43">
        <v>1</v>
      </c>
      <c r="N34" s="30">
        <v>15</v>
      </c>
      <c r="O34" s="30"/>
      <c r="P34" s="30"/>
      <c r="Q34" s="30"/>
      <c r="R34" s="118">
        <v>1</v>
      </c>
      <c r="S34" s="30"/>
      <c r="T34" s="30"/>
      <c r="U34" s="30"/>
      <c r="V34" s="30"/>
      <c r="W34" s="115"/>
      <c r="X34" s="32"/>
      <c r="Y34" s="32"/>
      <c r="Z34" s="32"/>
      <c r="AA34" s="32"/>
      <c r="AB34" s="116"/>
      <c r="AC34" s="32"/>
      <c r="AD34" s="32"/>
      <c r="AE34" s="32"/>
      <c r="AF34" s="32"/>
      <c r="AG34" s="117"/>
      <c r="AH34" s="34">
        <f>AI34+AJ34+AK34+AL34</f>
        <v>30</v>
      </c>
      <c r="AI34" s="35">
        <f>D34+I34+N34+S34+X34+AC34</f>
        <v>30</v>
      </c>
      <c r="AJ34" s="35">
        <f t="shared" si="3"/>
        <v>0</v>
      </c>
      <c r="AK34" s="35">
        <f t="shared" si="3"/>
        <v>0</v>
      </c>
      <c r="AL34" s="35">
        <f t="shared" si="3"/>
        <v>0</v>
      </c>
      <c r="AM34" s="37">
        <f t="shared" si="3"/>
        <v>2</v>
      </c>
      <c r="AN34" s="97"/>
    </row>
    <row r="35" spans="1:42" ht="20.100000000000001" customHeight="1" x14ac:dyDescent="0.2">
      <c r="A35" s="25">
        <v>8</v>
      </c>
      <c r="B35" s="26" t="s">
        <v>77</v>
      </c>
      <c r="C35" s="27" t="s">
        <v>76</v>
      </c>
      <c r="D35" s="28"/>
      <c r="E35" s="28"/>
      <c r="F35" s="28"/>
      <c r="G35" s="28"/>
      <c r="H35" s="115"/>
      <c r="I35" s="28">
        <v>15</v>
      </c>
      <c r="J35" s="28"/>
      <c r="K35" s="28"/>
      <c r="L35" s="28"/>
      <c r="M35" s="43">
        <v>1</v>
      </c>
      <c r="N35" s="30">
        <v>15</v>
      </c>
      <c r="O35" s="30"/>
      <c r="P35" s="30"/>
      <c r="Q35" s="30"/>
      <c r="R35" s="118">
        <v>1</v>
      </c>
      <c r="S35" s="30"/>
      <c r="T35" s="30"/>
      <c r="U35" s="30"/>
      <c r="V35" s="30"/>
      <c r="W35" s="116"/>
      <c r="X35" s="32"/>
      <c r="Y35" s="32"/>
      <c r="Z35" s="32"/>
      <c r="AA35" s="32"/>
      <c r="AB35" s="116"/>
      <c r="AC35" s="32"/>
      <c r="AD35" s="32"/>
      <c r="AE35" s="32"/>
      <c r="AF35" s="32"/>
      <c r="AG35" s="117"/>
      <c r="AH35" s="34">
        <f t="shared" si="2"/>
        <v>30</v>
      </c>
      <c r="AI35" s="35">
        <f t="shared" si="3"/>
        <v>30</v>
      </c>
      <c r="AJ35" s="36">
        <f t="shared" si="3"/>
        <v>0</v>
      </c>
      <c r="AK35" s="35">
        <f t="shared" si="3"/>
        <v>0</v>
      </c>
      <c r="AL35" s="36">
        <f t="shared" si="3"/>
        <v>0</v>
      </c>
      <c r="AM35" s="37">
        <f t="shared" si="3"/>
        <v>2</v>
      </c>
    </row>
    <row r="36" spans="1:42" ht="20.100000000000001" customHeight="1" x14ac:dyDescent="0.2">
      <c r="A36" s="25">
        <v>9</v>
      </c>
      <c r="B36" s="26" t="s">
        <v>107</v>
      </c>
      <c r="C36" s="109" t="s">
        <v>26</v>
      </c>
      <c r="D36" s="28"/>
      <c r="E36" s="28"/>
      <c r="F36" s="28"/>
      <c r="G36" s="28"/>
      <c r="H36" s="115"/>
      <c r="I36" s="28"/>
      <c r="J36" s="28"/>
      <c r="K36" s="28"/>
      <c r="L36" s="28"/>
      <c r="M36" s="115"/>
      <c r="N36" s="30">
        <v>30</v>
      </c>
      <c r="O36" s="30">
        <v>30</v>
      </c>
      <c r="P36" s="30"/>
      <c r="Q36" s="30"/>
      <c r="R36" s="118">
        <v>4</v>
      </c>
      <c r="S36" s="30"/>
      <c r="T36" s="30"/>
      <c r="U36" s="30"/>
      <c r="V36" s="30"/>
      <c r="W36" s="116"/>
      <c r="X36" s="32"/>
      <c r="Y36" s="32"/>
      <c r="Z36" s="32"/>
      <c r="AA36" s="32"/>
      <c r="AB36" s="116"/>
      <c r="AC36" s="32"/>
      <c r="AD36" s="32"/>
      <c r="AE36" s="32"/>
      <c r="AF36" s="32"/>
      <c r="AG36" s="117"/>
      <c r="AH36" s="34">
        <f t="shared" si="2"/>
        <v>60</v>
      </c>
      <c r="AI36" s="35">
        <f t="shared" si="3"/>
        <v>30</v>
      </c>
      <c r="AJ36" s="36">
        <f t="shared" si="3"/>
        <v>30</v>
      </c>
      <c r="AK36" s="35">
        <f t="shared" si="3"/>
        <v>0</v>
      </c>
      <c r="AL36" s="36">
        <f t="shared" si="3"/>
        <v>0</v>
      </c>
      <c r="AM36" s="37">
        <f t="shared" si="3"/>
        <v>4</v>
      </c>
    </row>
    <row r="37" spans="1:42" ht="22.5" customHeight="1" x14ac:dyDescent="0.2">
      <c r="A37" s="25">
        <v>10</v>
      </c>
      <c r="B37" s="26" t="s">
        <v>47</v>
      </c>
      <c r="C37" s="27" t="s">
        <v>26</v>
      </c>
      <c r="D37" s="28"/>
      <c r="E37" s="28"/>
      <c r="F37" s="28"/>
      <c r="G37" s="28"/>
      <c r="H37" s="115"/>
      <c r="I37" s="28"/>
      <c r="J37" s="28"/>
      <c r="K37" s="28"/>
      <c r="L37" s="28"/>
      <c r="M37" s="115"/>
      <c r="N37" s="30">
        <v>30</v>
      </c>
      <c r="O37" s="30">
        <v>30</v>
      </c>
      <c r="P37" s="30"/>
      <c r="Q37" s="30"/>
      <c r="R37" s="118">
        <v>4</v>
      </c>
      <c r="S37" s="30"/>
      <c r="T37" s="30"/>
      <c r="U37" s="30"/>
      <c r="V37" s="30"/>
      <c r="W37" s="116"/>
      <c r="X37" s="32"/>
      <c r="Y37" s="32"/>
      <c r="Z37" s="32"/>
      <c r="AA37" s="32"/>
      <c r="AB37" s="116"/>
      <c r="AC37" s="32"/>
      <c r="AD37" s="32"/>
      <c r="AE37" s="32"/>
      <c r="AF37" s="32"/>
      <c r="AG37" s="117"/>
      <c r="AH37" s="34">
        <f t="shared" si="2"/>
        <v>60</v>
      </c>
      <c r="AI37" s="35">
        <f t="shared" si="3"/>
        <v>30</v>
      </c>
      <c r="AJ37" s="36">
        <f t="shared" si="3"/>
        <v>30</v>
      </c>
      <c r="AK37" s="35">
        <f t="shared" si="3"/>
        <v>0</v>
      </c>
      <c r="AL37" s="36">
        <f t="shared" si="3"/>
        <v>0</v>
      </c>
      <c r="AM37" s="37">
        <f t="shared" si="3"/>
        <v>4</v>
      </c>
    </row>
    <row r="38" spans="1:42" ht="25.5" customHeight="1" x14ac:dyDescent="0.2">
      <c r="A38" s="25">
        <v>11</v>
      </c>
      <c r="B38" s="26" t="s">
        <v>78</v>
      </c>
      <c r="C38" s="109" t="s">
        <v>43</v>
      </c>
      <c r="D38" s="28"/>
      <c r="E38" s="28"/>
      <c r="F38" s="28"/>
      <c r="G38" s="28"/>
      <c r="H38" s="115"/>
      <c r="I38" s="28"/>
      <c r="J38" s="28"/>
      <c r="K38" s="28"/>
      <c r="L38" s="28"/>
      <c r="M38" s="115"/>
      <c r="N38" s="30">
        <v>15</v>
      </c>
      <c r="O38" s="30">
        <v>15</v>
      </c>
      <c r="P38" s="30"/>
      <c r="Q38" s="30"/>
      <c r="R38" s="43">
        <v>2</v>
      </c>
      <c r="S38" s="30"/>
      <c r="T38" s="30"/>
      <c r="U38" s="30"/>
      <c r="V38" s="30"/>
      <c r="W38" s="115"/>
      <c r="X38" s="32"/>
      <c r="Y38" s="32"/>
      <c r="Z38" s="32"/>
      <c r="AA38" s="32"/>
      <c r="AB38" s="116"/>
      <c r="AC38" s="32"/>
      <c r="AD38" s="32"/>
      <c r="AE38" s="32"/>
      <c r="AF38" s="32"/>
      <c r="AG38" s="117"/>
      <c r="AH38" s="34">
        <f>AI38+AJ38+AK38+AL38</f>
        <v>30</v>
      </c>
      <c r="AI38" s="35">
        <f t="shared" ref="AI38:AM39" si="4">D38+I38+N38+S38+X38+AC38</f>
        <v>15</v>
      </c>
      <c r="AJ38" s="36">
        <f t="shared" si="4"/>
        <v>15</v>
      </c>
      <c r="AK38" s="35">
        <f t="shared" si="4"/>
        <v>0</v>
      </c>
      <c r="AL38" s="36">
        <f t="shared" si="4"/>
        <v>0</v>
      </c>
      <c r="AM38" s="37">
        <f t="shared" si="4"/>
        <v>2</v>
      </c>
      <c r="AO38" s="103"/>
      <c r="AP38" s="99"/>
    </row>
    <row r="39" spans="1:42" ht="20.100000000000001" customHeight="1" x14ac:dyDescent="0.2">
      <c r="A39" s="25">
        <v>12</v>
      </c>
      <c r="B39" s="26" t="s">
        <v>88</v>
      </c>
      <c r="C39" s="109" t="s">
        <v>43</v>
      </c>
      <c r="D39" s="28"/>
      <c r="E39" s="28"/>
      <c r="F39" s="28"/>
      <c r="G39" s="28"/>
      <c r="H39" s="115"/>
      <c r="I39" s="28"/>
      <c r="J39" s="28"/>
      <c r="K39" s="28"/>
      <c r="L39" s="28"/>
      <c r="M39" s="115"/>
      <c r="N39" s="30">
        <v>15</v>
      </c>
      <c r="O39" s="30"/>
      <c r="P39" s="30">
        <v>15</v>
      </c>
      <c r="Q39" s="30"/>
      <c r="R39" s="43">
        <v>3</v>
      </c>
      <c r="S39" s="30"/>
      <c r="T39" s="30"/>
      <c r="U39" s="30"/>
      <c r="V39" s="30"/>
      <c r="W39" s="116"/>
      <c r="X39" s="32"/>
      <c r="Y39" s="32"/>
      <c r="Z39" s="32"/>
      <c r="AA39" s="32"/>
      <c r="AB39" s="116"/>
      <c r="AC39" s="32"/>
      <c r="AD39" s="32"/>
      <c r="AE39" s="32"/>
      <c r="AF39" s="32"/>
      <c r="AG39" s="117"/>
      <c r="AH39" s="34">
        <f t="shared" si="2"/>
        <v>30</v>
      </c>
      <c r="AI39" s="35">
        <f t="shared" si="4"/>
        <v>15</v>
      </c>
      <c r="AJ39" s="36">
        <f t="shared" si="4"/>
        <v>0</v>
      </c>
      <c r="AK39" s="35">
        <f t="shared" si="4"/>
        <v>15</v>
      </c>
      <c r="AL39" s="36">
        <f t="shared" si="4"/>
        <v>0</v>
      </c>
      <c r="AM39" s="37">
        <f t="shared" si="4"/>
        <v>3</v>
      </c>
    </row>
    <row r="40" spans="1:42" ht="20.100000000000001" customHeight="1" x14ac:dyDescent="0.2">
      <c r="A40" s="25">
        <v>13</v>
      </c>
      <c r="B40" s="26" t="s">
        <v>106</v>
      </c>
      <c r="C40" s="109" t="s">
        <v>43</v>
      </c>
      <c r="D40" s="28"/>
      <c r="E40" s="28"/>
      <c r="F40" s="28"/>
      <c r="G40" s="28"/>
      <c r="H40" s="115"/>
      <c r="I40" s="28"/>
      <c r="J40" s="28"/>
      <c r="K40" s="28"/>
      <c r="L40" s="28"/>
      <c r="M40" s="115"/>
      <c r="N40" s="30">
        <v>15</v>
      </c>
      <c r="O40" s="30">
        <v>30</v>
      </c>
      <c r="P40" s="30"/>
      <c r="Q40" s="30"/>
      <c r="R40" s="43">
        <v>3</v>
      </c>
      <c r="S40" s="30"/>
      <c r="T40" s="30"/>
      <c r="U40" s="30"/>
      <c r="V40" s="30"/>
      <c r="W40" s="116"/>
      <c r="X40" s="114"/>
      <c r="Y40" s="114"/>
      <c r="Z40" s="32"/>
      <c r="AA40" s="114"/>
      <c r="AB40" s="120"/>
      <c r="AC40" s="32"/>
      <c r="AD40" s="32"/>
      <c r="AE40" s="32"/>
      <c r="AF40" s="32"/>
      <c r="AG40" s="117"/>
      <c r="AH40" s="34">
        <f t="shared" si="2"/>
        <v>45</v>
      </c>
      <c r="AI40" s="35">
        <f t="shared" si="3"/>
        <v>15</v>
      </c>
      <c r="AJ40" s="36">
        <f t="shared" si="3"/>
        <v>30</v>
      </c>
      <c r="AK40" s="35">
        <f t="shared" si="3"/>
        <v>0</v>
      </c>
      <c r="AL40" s="36">
        <f t="shared" si="3"/>
        <v>0</v>
      </c>
      <c r="AM40" s="37">
        <f t="shared" si="3"/>
        <v>3</v>
      </c>
    </row>
    <row r="41" spans="1:42" ht="20.100000000000001" customHeight="1" x14ac:dyDescent="0.2">
      <c r="A41" s="25">
        <v>14</v>
      </c>
      <c r="B41" s="128" t="s">
        <v>111</v>
      </c>
      <c r="C41" s="27" t="s">
        <v>46</v>
      </c>
      <c r="D41" s="28"/>
      <c r="E41" s="28"/>
      <c r="F41" s="28"/>
      <c r="G41" s="28"/>
      <c r="H41" s="29"/>
      <c r="I41" s="28"/>
      <c r="J41" s="28"/>
      <c r="K41" s="28"/>
      <c r="L41" s="28"/>
      <c r="M41" s="29"/>
      <c r="N41" s="30"/>
      <c r="O41" s="30"/>
      <c r="P41" s="30"/>
      <c r="Q41" s="30"/>
      <c r="R41" s="31"/>
      <c r="S41" s="30">
        <v>15</v>
      </c>
      <c r="T41" s="30"/>
      <c r="U41" s="30"/>
      <c r="V41" s="30">
        <v>15</v>
      </c>
      <c r="W41" s="31">
        <v>2</v>
      </c>
      <c r="X41" s="32"/>
      <c r="Y41" s="32"/>
      <c r="Z41" s="32"/>
      <c r="AA41" s="32"/>
      <c r="AB41" s="31"/>
      <c r="AC41" s="32"/>
      <c r="AD41" s="32"/>
      <c r="AE41" s="32"/>
      <c r="AF41" s="32"/>
      <c r="AG41" s="33"/>
      <c r="AH41" s="34">
        <f>AI41+AJ41+AK41+AL41</f>
        <v>30</v>
      </c>
      <c r="AI41" s="35">
        <f>D41+I41+N41+S41+X41+AC41</f>
        <v>15</v>
      </c>
      <c r="AJ41" s="36">
        <f>E41+J41+O41+T41+Y41+AD41</f>
        <v>0</v>
      </c>
      <c r="AK41" s="35">
        <f>F41+K41+P41+U41+Z41+AE41</f>
        <v>0</v>
      </c>
      <c r="AL41" s="36">
        <f>G41+L41+Q41+V41+AA41+AF41</f>
        <v>15</v>
      </c>
      <c r="AM41" s="37">
        <f>H41+M41+R41+W41+AB41+AG41</f>
        <v>2</v>
      </c>
    </row>
    <row r="42" spans="1:42" ht="20.100000000000001" customHeight="1" x14ac:dyDescent="0.2">
      <c r="A42" s="25">
        <v>15</v>
      </c>
      <c r="B42" s="26" t="s">
        <v>127</v>
      </c>
      <c r="C42" s="27" t="s">
        <v>46</v>
      </c>
      <c r="D42" s="28"/>
      <c r="E42" s="28"/>
      <c r="F42" s="28"/>
      <c r="G42" s="28"/>
      <c r="H42" s="29"/>
      <c r="I42" s="28"/>
      <c r="J42" s="28"/>
      <c r="K42" s="28"/>
      <c r="L42" s="28"/>
      <c r="M42" s="29"/>
      <c r="N42" s="30"/>
      <c r="O42" s="30"/>
      <c r="P42" s="30"/>
      <c r="Q42" s="30"/>
      <c r="R42" s="31"/>
      <c r="S42" s="30">
        <v>15</v>
      </c>
      <c r="T42" s="30">
        <v>30</v>
      </c>
      <c r="U42" s="30"/>
      <c r="V42" s="30"/>
      <c r="W42" s="31">
        <v>2</v>
      </c>
      <c r="X42" s="32"/>
      <c r="Y42" s="32"/>
      <c r="Z42" s="41"/>
      <c r="AA42" s="32"/>
      <c r="AB42" s="31"/>
      <c r="AC42" s="32"/>
      <c r="AD42" s="32"/>
      <c r="AE42" s="32"/>
      <c r="AF42" s="32"/>
      <c r="AG42" s="33"/>
      <c r="AH42" s="34">
        <f t="shared" ref="AH42" si="5">AI42+AJ42+AK42+AL42</f>
        <v>45</v>
      </c>
      <c r="AI42" s="35">
        <f t="shared" ref="AI42" si="6">D42+I42+N42+S42+X42+AC42</f>
        <v>15</v>
      </c>
      <c r="AJ42" s="36">
        <f t="shared" ref="AJ42" si="7">E42+J42+O42+T42+Y42+AD42</f>
        <v>30</v>
      </c>
      <c r="AK42" s="35">
        <f t="shared" ref="AK42" si="8">F42+K42+P42+U42+Z42+AE42</f>
        <v>0</v>
      </c>
      <c r="AL42" s="36">
        <f>G42+L42+Q42+V42+AA42+AF42</f>
        <v>0</v>
      </c>
      <c r="AM42" s="37">
        <f t="shared" ref="AM42" si="9">H42+M42+R42+W42+AB42+AG42</f>
        <v>2</v>
      </c>
      <c r="AO42" s="103"/>
    </row>
    <row r="43" spans="1:42" ht="20.100000000000001" customHeight="1" x14ac:dyDescent="0.2">
      <c r="A43" s="25">
        <v>16</v>
      </c>
      <c r="B43" s="26" t="s">
        <v>44</v>
      </c>
      <c r="C43" s="109" t="s">
        <v>45</v>
      </c>
      <c r="D43" s="28"/>
      <c r="E43" s="28"/>
      <c r="F43" s="28"/>
      <c r="G43" s="28"/>
      <c r="H43" s="29"/>
      <c r="I43" s="28"/>
      <c r="J43" s="28"/>
      <c r="K43" s="28"/>
      <c r="L43" s="28"/>
      <c r="M43" s="29"/>
      <c r="N43" s="30"/>
      <c r="O43" s="30"/>
      <c r="P43" s="30"/>
      <c r="Q43" s="30"/>
      <c r="R43" s="29"/>
      <c r="S43" s="30">
        <v>30</v>
      </c>
      <c r="T43" s="30">
        <v>30</v>
      </c>
      <c r="U43" s="30"/>
      <c r="V43" s="30"/>
      <c r="W43" s="29">
        <v>4</v>
      </c>
      <c r="X43" s="32"/>
      <c r="Y43" s="32"/>
      <c r="Z43" s="41"/>
      <c r="AA43" s="32"/>
      <c r="AB43" s="31"/>
      <c r="AC43" s="32"/>
      <c r="AD43" s="32"/>
      <c r="AE43" s="32"/>
      <c r="AF43" s="32"/>
      <c r="AG43" s="33"/>
      <c r="AH43" s="34">
        <f t="shared" ref="AH43:AH45" si="10">AI43+AJ43+AK43+AL43</f>
        <v>60</v>
      </c>
      <c r="AI43" s="35">
        <f>D43+I43+N43+S43+X43+AC43</f>
        <v>30</v>
      </c>
      <c r="AJ43" s="36">
        <f t="shared" ref="AJ43:AL47" si="11">E43+J43+O43+T43+Y43+AD43</f>
        <v>30</v>
      </c>
      <c r="AK43" s="36">
        <f t="shared" si="11"/>
        <v>0</v>
      </c>
      <c r="AL43" s="36">
        <f t="shared" si="11"/>
        <v>0</v>
      </c>
      <c r="AM43" s="37">
        <f t="shared" ref="AM43:AM47" si="12">H43+M43+R43+W43+AB43+AG43</f>
        <v>4</v>
      </c>
      <c r="AO43" s="103"/>
    </row>
    <row r="44" spans="1:42" ht="20.100000000000001" customHeight="1" x14ac:dyDescent="0.2">
      <c r="A44" s="25">
        <v>17</v>
      </c>
      <c r="B44" s="26" t="s">
        <v>92</v>
      </c>
      <c r="C44" s="27" t="s">
        <v>46</v>
      </c>
      <c r="D44" s="28"/>
      <c r="E44" s="28"/>
      <c r="F44" s="28"/>
      <c r="G44" s="28"/>
      <c r="H44" s="29"/>
      <c r="I44" s="28"/>
      <c r="J44" s="28"/>
      <c r="K44" s="28"/>
      <c r="L44" s="28"/>
      <c r="M44" s="29"/>
      <c r="N44" s="30"/>
      <c r="O44" s="30"/>
      <c r="P44" s="30"/>
      <c r="Q44" s="30"/>
      <c r="R44" s="31"/>
      <c r="S44" s="30">
        <v>15</v>
      </c>
      <c r="T44" s="30"/>
      <c r="U44" s="30"/>
      <c r="V44" s="30">
        <v>15</v>
      </c>
      <c r="W44" s="29">
        <v>2</v>
      </c>
      <c r="X44" s="32"/>
      <c r="Y44" s="32"/>
      <c r="Z44" s="41"/>
      <c r="AA44" s="32"/>
      <c r="AB44" s="31"/>
      <c r="AC44" s="32"/>
      <c r="AD44" s="32"/>
      <c r="AE44" s="32"/>
      <c r="AF44" s="32"/>
      <c r="AG44" s="33"/>
      <c r="AH44" s="34">
        <f t="shared" si="10"/>
        <v>30</v>
      </c>
      <c r="AI44" s="35">
        <f>D44+I44+N44+S44+X44+AC44</f>
        <v>15</v>
      </c>
      <c r="AJ44" s="36">
        <f t="shared" si="11"/>
        <v>0</v>
      </c>
      <c r="AK44" s="36">
        <f t="shared" si="11"/>
        <v>0</v>
      </c>
      <c r="AL44" s="36">
        <f t="shared" si="11"/>
        <v>15</v>
      </c>
      <c r="AM44" s="37">
        <f t="shared" si="12"/>
        <v>2</v>
      </c>
      <c r="AO44" s="103"/>
    </row>
    <row r="45" spans="1:42" ht="20.100000000000001" customHeight="1" x14ac:dyDescent="0.2">
      <c r="A45" s="25">
        <v>18</v>
      </c>
      <c r="B45" s="26" t="s">
        <v>79</v>
      </c>
      <c r="C45" s="27" t="s">
        <v>45</v>
      </c>
      <c r="D45" s="28"/>
      <c r="E45" s="28"/>
      <c r="F45" s="28"/>
      <c r="G45" s="28"/>
      <c r="H45" s="29"/>
      <c r="I45" s="28"/>
      <c r="J45" s="28"/>
      <c r="K45" s="28"/>
      <c r="L45" s="28"/>
      <c r="M45" s="29"/>
      <c r="N45" s="30"/>
      <c r="O45" s="30"/>
      <c r="P45" s="30"/>
      <c r="Q45" s="30"/>
      <c r="R45" s="31"/>
      <c r="S45" s="30"/>
      <c r="T45" s="30"/>
      <c r="U45" s="30"/>
      <c r="V45" s="30"/>
      <c r="W45" s="31"/>
      <c r="X45" s="32">
        <v>30</v>
      </c>
      <c r="Y45" s="32">
        <v>30</v>
      </c>
      <c r="Z45" s="32"/>
      <c r="AA45" s="32"/>
      <c r="AB45" s="31">
        <v>4</v>
      </c>
      <c r="AC45" s="32"/>
      <c r="AD45" s="32"/>
      <c r="AE45" s="32"/>
      <c r="AF45" s="32"/>
      <c r="AG45" s="33"/>
      <c r="AH45" s="34">
        <f t="shared" si="10"/>
        <v>60</v>
      </c>
      <c r="AI45" s="35">
        <f>D45+I45+N45+S45+X45+AC45</f>
        <v>30</v>
      </c>
      <c r="AJ45" s="36">
        <f t="shared" si="11"/>
        <v>30</v>
      </c>
      <c r="AK45" s="36">
        <f t="shared" si="11"/>
        <v>0</v>
      </c>
      <c r="AL45" s="36">
        <f t="shared" si="11"/>
        <v>0</v>
      </c>
      <c r="AM45" s="37">
        <f t="shared" si="12"/>
        <v>4</v>
      </c>
      <c r="AO45" s="103"/>
    </row>
    <row r="46" spans="1:42" ht="20.100000000000001" customHeight="1" x14ac:dyDescent="0.2">
      <c r="A46" s="25">
        <v>19</v>
      </c>
      <c r="B46" s="26" t="s">
        <v>50</v>
      </c>
      <c r="C46" s="27" t="s">
        <v>61</v>
      </c>
      <c r="D46" s="28"/>
      <c r="E46" s="28"/>
      <c r="F46" s="28"/>
      <c r="G46" s="28"/>
      <c r="H46" s="29"/>
      <c r="I46" s="28"/>
      <c r="J46" s="28"/>
      <c r="K46" s="28"/>
      <c r="L46" s="28"/>
      <c r="M46" s="29"/>
      <c r="N46" s="30"/>
      <c r="O46" s="30"/>
      <c r="P46" s="30"/>
      <c r="Q46" s="30"/>
      <c r="R46" s="31"/>
      <c r="S46" s="30"/>
      <c r="T46" s="30"/>
      <c r="U46" s="30"/>
      <c r="V46" s="30"/>
      <c r="W46" s="31"/>
      <c r="X46" s="32"/>
      <c r="Y46" s="32"/>
      <c r="Z46" s="41"/>
      <c r="AA46" s="32">
        <v>15</v>
      </c>
      <c r="AB46" s="31">
        <v>2</v>
      </c>
      <c r="AC46" s="32"/>
      <c r="AD46" s="32"/>
      <c r="AE46" s="32"/>
      <c r="AF46" s="32"/>
      <c r="AG46" s="33"/>
      <c r="AH46" s="34">
        <f t="shared" ref="AH46:AH47" si="13">AI46+AJ46+AK46+AL46</f>
        <v>15</v>
      </c>
      <c r="AI46" s="35">
        <f>D46+I46+N46+S46+X46+AC46</f>
        <v>0</v>
      </c>
      <c r="AJ46" s="36">
        <f t="shared" si="11"/>
        <v>0</v>
      </c>
      <c r="AK46" s="36">
        <f t="shared" si="11"/>
        <v>0</v>
      </c>
      <c r="AL46" s="36">
        <f t="shared" si="11"/>
        <v>15</v>
      </c>
      <c r="AM46" s="37">
        <f t="shared" si="12"/>
        <v>2</v>
      </c>
      <c r="AO46" s="103"/>
    </row>
    <row r="47" spans="1:42" ht="20.100000000000001" customHeight="1" x14ac:dyDescent="0.2">
      <c r="A47" s="25">
        <v>20</v>
      </c>
      <c r="B47" s="26" t="s">
        <v>118</v>
      </c>
      <c r="C47" s="27" t="s">
        <v>80</v>
      </c>
      <c r="D47" s="28"/>
      <c r="E47" s="28"/>
      <c r="F47" s="28"/>
      <c r="G47" s="28"/>
      <c r="H47" s="29"/>
      <c r="I47" s="28"/>
      <c r="J47" s="28"/>
      <c r="K47" s="28"/>
      <c r="L47" s="28"/>
      <c r="M47" s="29"/>
      <c r="N47" s="30"/>
      <c r="O47" s="30"/>
      <c r="P47" s="30"/>
      <c r="Q47" s="30"/>
      <c r="R47" s="31"/>
      <c r="S47" s="30"/>
      <c r="T47" s="30"/>
      <c r="U47" s="30"/>
      <c r="V47" s="30"/>
      <c r="W47" s="31"/>
      <c r="X47" s="32"/>
      <c r="Y47" s="32"/>
      <c r="Z47" s="32"/>
      <c r="AA47" s="32"/>
      <c r="AB47" s="31"/>
      <c r="AC47" s="32">
        <v>15</v>
      </c>
      <c r="AD47" s="32"/>
      <c r="AE47" s="32"/>
      <c r="AF47" s="32">
        <v>15</v>
      </c>
      <c r="AG47" s="33">
        <v>2</v>
      </c>
      <c r="AH47" s="34">
        <f t="shared" si="13"/>
        <v>30</v>
      </c>
      <c r="AI47" s="35">
        <f t="shared" ref="AI47" si="14">D47+I47+N47+S47+X47+AC47</f>
        <v>15</v>
      </c>
      <c r="AJ47" s="36">
        <f t="shared" si="11"/>
        <v>0</v>
      </c>
      <c r="AK47" s="35">
        <f t="shared" ref="AK47:AL47" si="15">F47+K47+P47+U47+Z47+AE47</f>
        <v>0</v>
      </c>
      <c r="AL47" s="36">
        <f t="shared" si="15"/>
        <v>15</v>
      </c>
      <c r="AM47" s="37">
        <f t="shared" si="12"/>
        <v>2</v>
      </c>
      <c r="AO47" s="103"/>
    </row>
    <row r="48" spans="1:42" ht="20.100000000000001" customHeight="1" x14ac:dyDescent="0.2">
      <c r="A48" s="152" t="s">
        <v>52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34">
        <f>AI48+AJ48+AK48+AL48</f>
        <v>345</v>
      </c>
      <c r="AI48" s="21">
        <f>AI49</f>
        <v>150</v>
      </c>
      <c r="AJ48" s="22">
        <f>AJ49</f>
        <v>90</v>
      </c>
      <c r="AK48" s="22">
        <f>AK49</f>
        <v>15</v>
      </c>
      <c r="AL48" s="22">
        <f>AL49</f>
        <v>90</v>
      </c>
      <c r="AM48" s="23">
        <f>AM49</f>
        <v>32</v>
      </c>
    </row>
    <row r="49" spans="1:39" ht="20.100000000000001" customHeight="1" x14ac:dyDescent="0.2">
      <c r="A49" s="25">
        <v>1</v>
      </c>
      <c r="B49" s="26" t="s">
        <v>53</v>
      </c>
      <c r="C49" s="42"/>
      <c r="D49" s="28"/>
      <c r="E49" s="28"/>
      <c r="F49" s="28"/>
      <c r="G49" s="28"/>
      <c r="H49" s="31"/>
      <c r="I49" s="28"/>
      <c r="J49" s="28"/>
      <c r="K49" s="28"/>
      <c r="L49" s="28"/>
      <c r="M49" s="31"/>
      <c r="N49" s="30"/>
      <c r="O49" s="30"/>
      <c r="P49" s="30"/>
      <c r="Q49" s="30"/>
      <c r="R49" s="31"/>
      <c r="S49" s="30">
        <f>ZZL!S24</f>
        <v>30</v>
      </c>
      <c r="T49" s="30">
        <f>ZZL!T24</f>
        <v>30</v>
      </c>
      <c r="U49" s="30">
        <f>ZZL!U24</f>
        <v>0</v>
      </c>
      <c r="V49" s="30">
        <f>ZZL!V24</f>
        <v>15</v>
      </c>
      <c r="W49" s="43">
        <v>8</v>
      </c>
      <c r="X49" s="41">
        <f>ZZL!X24</f>
        <v>60</v>
      </c>
      <c r="Y49" s="41">
        <f>ZZL!Y24</f>
        <v>15</v>
      </c>
      <c r="Z49" s="41">
        <f>ZZL!Z24</f>
        <v>0</v>
      </c>
      <c r="AA49" s="41">
        <f>ZZL!AA24</f>
        <v>60</v>
      </c>
      <c r="AB49" s="43">
        <f>ZZL!AB24</f>
        <v>12</v>
      </c>
      <c r="AC49" s="41">
        <f>ZZL!AC24</f>
        <v>60</v>
      </c>
      <c r="AD49" s="41">
        <f>ZZL!AD24</f>
        <v>45</v>
      </c>
      <c r="AE49" s="41">
        <f>ZZL!AE24</f>
        <v>15</v>
      </c>
      <c r="AF49" s="41">
        <f>ZZL!AF24</f>
        <v>15</v>
      </c>
      <c r="AG49" s="44">
        <f>ZZL!AG24</f>
        <v>12</v>
      </c>
      <c r="AH49" s="34">
        <f>AI49+AJ49+AK49+AL49</f>
        <v>345</v>
      </c>
      <c r="AI49" s="45">
        <f>S49+X49+AC49</f>
        <v>150</v>
      </c>
      <c r="AJ49" s="45">
        <f t="shared" ref="AJ49:AM49" si="16">T49+Y49+AD49</f>
        <v>90</v>
      </c>
      <c r="AK49" s="45">
        <f t="shared" si="16"/>
        <v>15</v>
      </c>
      <c r="AL49" s="45">
        <f t="shared" si="16"/>
        <v>90</v>
      </c>
      <c r="AM49" s="107">
        <f t="shared" si="16"/>
        <v>32</v>
      </c>
    </row>
    <row r="50" spans="1:39" ht="20.100000000000001" customHeight="1" x14ac:dyDescent="0.2">
      <c r="A50" s="152" t="s">
        <v>67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34">
        <f>AI50+AJ50+AK50+AL50</f>
        <v>1050</v>
      </c>
      <c r="AI50" s="38">
        <f>SUM(AI51:AI54)</f>
        <v>0</v>
      </c>
      <c r="AJ50" s="39">
        <f>SUM(AJ51:AJ54)</f>
        <v>1050</v>
      </c>
      <c r="AK50" s="39">
        <f>SUM(AK51:AK54)</f>
        <v>0</v>
      </c>
      <c r="AL50" s="39">
        <f>SUM(AL51:AL54)</f>
        <v>0</v>
      </c>
      <c r="AM50" s="40">
        <f>SUM(AM51:AM54)</f>
        <v>50</v>
      </c>
    </row>
    <row r="51" spans="1:39" ht="20.100000000000001" customHeight="1" x14ac:dyDescent="0.2">
      <c r="A51" s="46">
        <v>1</v>
      </c>
      <c r="B51" s="47" t="s">
        <v>54</v>
      </c>
      <c r="C51" s="48" t="s">
        <v>55</v>
      </c>
      <c r="D51" s="49"/>
      <c r="E51" s="49"/>
      <c r="F51" s="49"/>
      <c r="G51" s="49"/>
      <c r="H51" s="50"/>
      <c r="I51" s="49"/>
      <c r="J51" s="49"/>
      <c r="K51" s="49"/>
      <c r="L51" s="51"/>
      <c r="M51" s="52"/>
      <c r="N51" s="53"/>
      <c r="O51" s="53"/>
      <c r="P51" s="53"/>
      <c r="Q51" s="53"/>
      <c r="R51" s="50"/>
      <c r="S51" s="53"/>
      <c r="T51" s="53">
        <v>30</v>
      </c>
      <c r="U51" s="53"/>
      <c r="V51" s="54"/>
      <c r="W51" s="52">
        <v>2</v>
      </c>
      <c r="X51" s="55"/>
      <c r="Y51" s="55">
        <v>30</v>
      </c>
      <c r="Z51" s="55"/>
      <c r="AA51" s="55"/>
      <c r="AB51" s="52">
        <v>2</v>
      </c>
      <c r="AC51" s="55"/>
      <c r="AD51" s="55">
        <v>30</v>
      </c>
      <c r="AE51" s="55"/>
      <c r="AF51" s="55"/>
      <c r="AG51" s="56">
        <v>4</v>
      </c>
      <c r="AH51" s="34">
        <f>AI51+AJ51+AL51</f>
        <v>90</v>
      </c>
      <c r="AI51" s="35">
        <f t="shared" ref="AI51:AM54" si="17">D51+I51+N51+S51+X51+AC51</f>
        <v>0</v>
      </c>
      <c r="AJ51" s="36">
        <f t="shared" si="17"/>
        <v>90</v>
      </c>
      <c r="AK51" s="36">
        <f t="shared" si="17"/>
        <v>0</v>
      </c>
      <c r="AL51" s="36">
        <f t="shared" si="17"/>
        <v>0</v>
      </c>
      <c r="AM51" s="37">
        <f t="shared" si="17"/>
        <v>8</v>
      </c>
    </row>
    <row r="52" spans="1:39" ht="20.100000000000001" customHeight="1" x14ac:dyDescent="0.2">
      <c r="A52" s="25">
        <v>2</v>
      </c>
      <c r="B52" s="26" t="s">
        <v>56</v>
      </c>
      <c r="C52" s="27" t="s">
        <v>51</v>
      </c>
      <c r="D52" s="28"/>
      <c r="E52" s="28"/>
      <c r="F52" s="28"/>
      <c r="G52" s="28"/>
      <c r="H52" s="31"/>
      <c r="I52" s="28"/>
      <c r="J52" s="28"/>
      <c r="K52" s="28"/>
      <c r="L52" s="28"/>
      <c r="M52" s="31"/>
      <c r="N52" s="30"/>
      <c r="O52" s="30"/>
      <c r="P52" s="30"/>
      <c r="Q52" s="30"/>
      <c r="R52" s="31"/>
      <c r="S52" s="30"/>
      <c r="T52" s="30"/>
      <c r="U52" s="30"/>
      <c r="V52" s="30"/>
      <c r="W52" s="31"/>
      <c r="X52" s="32"/>
      <c r="Y52" s="32"/>
      <c r="Z52" s="32"/>
      <c r="AA52" s="32"/>
      <c r="AB52" s="31"/>
      <c r="AC52" s="32"/>
      <c r="AD52" s="32"/>
      <c r="AE52" s="32"/>
      <c r="AF52" s="32"/>
      <c r="AG52" s="33">
        <v>2</v>
      </c>
      <c r="AH52" s="34">
        <f>AI52+AJ52+AL52</f>
        <v>0</v>
      </c>
      <c r="AI52" s="35"/>
      <c r="AJ52" s="36">
        <f t="shared" si="17"/>
        <v>0</v>
      </c>
      <c r="AK52" s="36">
        <f t="shared" si="17"/>
        <v>0</v>
      </c>
      <c r="AL52" s="36">
        <f t="shared" si="17"/>
        <v>0</v>
      </c>
      <c r="AM52" s="37">
        <f t="shared" si="17"/>
        <v>2</v>
      </c>
    </row>
    <row r="53" spans="1:39" ht="20.100000000000001" customHeight="1" x14ac:dyDescent="0.2">
      <c r="A53" s="100">
        <v>3</v>
      </c>
      <c r="B53" s="101" t="s">
        <v>64</v>
      </c>
      <c r="C53" s="102" t="s">
        <v>66</v>
      </c>
      <c r="D53" s="185">
        <v>0</v>
      </c>
      <c r="E53" s="186"/>
      <c r="F53" s="186"/>
      <c r="G53" s="186"/>
      <c r="H53" s="186"/>
      <c r="I53" s="186"/>
      <c r="J53" s="186"/>
      <c r="K53" s="186"/>
      <c r="L53" s="186"/>
      <c r="M53" s="187"/>
      <c r="N53" s="188">
        <v>20</v>
      </c>
      <c r="O53" s="189"/>
      <c r="P53" s="189"/>
      <c r="Q53" s="189"/>
      <c r="R53" s="189"/>
      <c r="S53" s="189"/>
      <c r="T53" s="189"/>
      <c r="U53" s="189"/>
      <c r="V53" s="189"/>
      <c r="W53" s="190"/>
      <c r="X53" s="199">
        <v>0</v>
      </c>
      <c r="Y53" s="200"/>
      <c r="Z53" s="200"/>
      <c r="AA53" s="200"/>
      <c r="AB53" s="200"/>
      <c r="AC53" s="200"/>
      <c r="AD53" s="200"/>
      <c r="AE53" s="200"/>
      <c r="AF53" s="200"/>
      <c r="AG53" s="201"/>
      <c r="AH53" s="34">
        <f>AI53+AJ53+AL53</f>
        <v>480</v>
      </c>
      <c r="AI53" s="35">
        <v>0</v>
      </c>
      <c r="AJ53" s="36">
        <v>480</v>
      </c>
      <c r="AK53" s="36">
        <v>0</v>
      </c>
      <c r="AL53" s="57">
        <v>0</v>
      </c>
      <c r="AM53" s="37">
        <f>D53+N53+X53</f>
        <v>20</v>
      </c>
    </row>
    <row r="54" spans="1:39" ht="20.100000000000001" customHeight="1" thickBot="1" x14ac:dyDescent="0.25">
      <c r="A54" s="100">
        <v>4</v>
      </c>
      <c r="B54" s="101" t="s">
        <v>65</v>
      </c>
      <c r="C54" s="102" t="s">
        <v>58</v>
      </c>
      <c r="D54" s="185">
        <v>0</v>
      </c>
      <c r="E54" s="186"/>
      <c r="F54" s="186"/>
      <c r="G54" s="186"/>
      <c r="H54" s="186"/>
      <c r="I54" s="186"/>
      <c r="J54" s="186"/>
      <c r="K54" s="186"/>
      <c r="L54" s="186"/>
      <c r="M54" s="187"/>
      <c r="N54" s="206">
        <v>0</v>
      </c>
      <c r="O54" s="207"/>
      <c r="P54" s="207"/>
      <c r="Q54" s="207"/>
      <c r="R54" s="207"/>
      <c r="S54" s="207"/>
      <c r="T54" s="207"/>
      <c r="U54" s="207"/>
      <c r="V54" s="207"/>
      <c r="W54" s="208"/>
      <c r="X54" s="156">
        <v>20</v>
      </c>
      <c r="Y54" s="157"/>
      <c r="Z54" s="157"/>
      <c r="AA54" s="157"/>
      <c r="AB54" s="157"/>
      <c r="AC54" s="157"/>
      <c r="AD54" s="157"/>
      <c r="AE54" s="157"/>
      <c r="AF54" s="157"/>
      <c r="AG54" s="158"/>
      <c r="AH54" s="34">
        <f>AI54+AJ54+AL54</f>
        <v>480</v>
      </c>
      <c r="AI54" s="35">
        <v>0</v>
      </c>
      <c r="AJ54" s="36">
        <v>480</v>
      </c>
      <c r="AK54" s="36">
        <f t="shared" si="17"/>
        <v>0</v>
      </c>
      <c r="AL54" s="57">
        <f t="shared" si="17"/>
        <v>0</v>
      </c>
      <c r="AM54" s="37">
        <f>D54+N54+X54</f>
        <v>20</v>
      </c>
    </row>
    <row r="55" spans="1:39" ht="20.100000000000001" customHeight="1" thickBot="1" x14ac:dyDescent="0.25">
      <c r="A55" s="170" t="s">
        <v>57</v>
      </c>
      <c r="B55" s="171"/>
      <c r="C55" s="172"/>
      <c r="D55" s="104">
        <f t="shared" ref="D55:M55" si="18">SUM(D13:D54)</f>
        <v>214</v>
      </c>
      <c r="E55" s="58">
        <f t="shared" si="18"/>
        <v>195</v>
      </c>
      <c r="F55" s="58">
        <f t="shared" si="18"/>
        <v>30</v>
      </c>
      <c r="G55" s="58">
        <f t="shared" si="18"/>
        <v>0</v>
      </c>
      <c r="H55" s="179">
        <f t="shared" si="18"/>
        <v>30</v>
      </c>
      <c r="I55" s="58">
        <f t="shared" si="18"/>
        <v>180</v>
      </c>
      <c r="J55" s="58">
        <f t="shared" si="18"/>
        <v>195</v>
      </c>
      <c r="K55" s="58">
        <f t="shared" si="18"/>
        <v>30</v>
      </c>
      <c r="L55" s="58">
        <f t="shared" si="18"/>
        <v>30</v>
      </c>
      <c r="M55" s="179">
        <f t="shared" si="18"/>
        <v>30</v>
      </c>
      <c r="N55" s="59">
        <f>SUM(N13:N51)</f>
        <v>135</v>
      </c>
      <c r="O55" s="59">
        <f>SUM(O13:O51)</f>
        <v>135</v>
      </c>
      <c r="P55" s="59">
        <f>SUM(P13:P51)</f>
        <v>15</v>
      </c>
      <c r="Q55" s="59">
        <f>SUM(Q13:Q51)</f>
        <v>0</v>
      </c>
      <c r="R55" s="179">
        <f>SUM(R13:R54)</f>
        <v>20</v>
      </c>
      <c r="S55" s="59">
        <f>SUM(S13:S49)</f>
        <v>105</v>
      </c>
      <c r="T55" s="59">
        <f>SUM(T13:T51)</f>
        <v>120</v>
      </c>
      <c r="U55" s="59">
        <f>SUM(U13:U51)</f>
        <v>0</v>
      </c>
      <c r="V55" s="59">
        <f>SUM(V13:V51)</f>
        <v>45</v>
      </c>
      <c r="W55" s="179">
        <f>SUM(W13:W54)</f>
        <v>20</v>
      </c>
      <c r="X55" s="60">
        <f>SUM(X13:X49)</f>
        <v>90</v>
      </c>
      <c r="Y55" s="60">
        <f>SUM(Y13:Y51)</f>
        <v>75</v>
      </c>
      <c r="Z55" s="60">
        <f>SUM(Z13:Z51)</f>
        <v>0</v>
      </c>
      <c r="AA55" s="60">
        <f>SUM(AA13:AA51)</f>
        <v>75</v>
      </c>
      <c r="AB55" s="179">
        <f>SUM(AB13:AB54)</f>
        <v>20</v>
      </c>
      <c r="AC55" s="60">
        <f>SUM(AC13:AC51)</f>
        <v>75</v>
      </c>
      <c r="AD55" s="60">
        <f>SUM(AD13:AD51)</f>
        <v>75</v>
      </c>
      <c r="AE55" s="60">
        <f>SUM(AE13:AE51)</f>
        <v>15</v>
      </c>
      <c r="AF55" s="60">
        <f>SUM(AF13:AF51)</f>
        <v>30</v>
      </c>
      <c r="AG55" s="181">
        <f>SUM(AG13:AG54)</f>
        <v>20</v>
      </c>
      <c r="AH55" s="61">
        <f t="shared" ref="AH55:AL55" si="19">AH13+AH27+AH48+AH50</f>
        <v>2824</v>
      </c>
      <c r="AI55" s="62">
        <f t="shared" si="19"/>
        <v>799</v>
      </c>
      <c r="AJ55" s="62">
        <f t="shared" si="19"/>
        <v>1755</v>
      </c>
      <c r="AK55" s="62">
        <f t="shared" si="19"/>
        <v>90</v>
      </c>
      <c r="AL55" s="62">
        <f t="shared" si="19"/>
        <v>180</v>
      </c>
      <c r="AM55" s="191">
        <f>AM13+AM27+AM48+AM50</f>
        <v>180</v>
      </c>
    </row>
    <row r="56" spans="1:39" ht="20.100000000000001" customHeight="1" thickBot="1" x14ac:dyDescent="0.25">
      <c r="A56" s="173"/>
      <c r="B56" s="174"/>
      <c r="C56" s="175"/>
      <c r="D56" s="202">
        <f>SUM(D55:G55)</f>
        <v>439</v>
      </c>
      <c r="E56" s="203"/>
      <c r="F56" s="203"/>
      <c r="G56" s="203"/>
      <c r="H56" s="180"/>
      <c r="I56" s="203">
        <f>SUM(I55:L55)</f>
        <v>435</v>
      </c>
      <c r="J56" s="203"/>
      <c r="K56" s="203"/>
      <c r="L56" s="203"/>
      <c r="M56" s="180"/>
      <c r="N56" s="204">
        <f>SUM(N55:Q55)</f>
        <v>285</v>
      </c>
      <c r="O56" s="204"/>
      <c r="P56" s="204"/>
      <c r="Q56" s="204"/>
      <c r="R56" s="180"/>
      <c r="S56" s="204">
        <f>SUM(S55:V55)</f>
        <v>270</v>
      </c>
      <c r="T56" s="204"/>
      <c r="U56" s="204"/>
      <c r="V56" s="204"/>
      <c r="W56" s="180"/>
      <c r="X56" s="205">
        <f>SUM(X55:AA55)</f>
        <v>240</v>
      </c>
      <c r="Y56" s="205"/>
      <c r="Z56" s="205"/>
      <c r="AA56" s="205"/>
      <c r="AB56" s="180"/>
      <c r="AC56" s="193">
        <f>SUM(AC55:AF55)</f>
        <v>195</v>
      </c>
      <c r="AD56" s="194"/>
      <c r="AE56" s="194"/>
      <c r="AF56" s="195"/>
      <c r="AG56" s="179"/>
      <c r="AH56" s="196">
        <f>D56+I56+N56+S56+X56+AC56+960</f>
        <v>2824</v>
      </c>
      <c r="AI56" s="197"/>
      <c r="AJ56" s="197"/>
      <c r="AK56" s="197"/>
      <c r="AL56" s="197"/>
      <c r="AM56" s="191" t="e">
        <f>#REF!+AM14+#REF!+AM49+AM51</f>
        <v>#REF!</v>
      </c>
    </row>
    <row r="57" spans="1:39" ht="18" customHeight="1" thickBot="1" x14ac:dyDescent="0.25">
      <c r="A57" s="176"/>
      <c r="B57" s="177"/>
      <c r="C57" s="178"/>
      <c r="D57" s="209">
        <f>D56+I56</f>
        <v>874</v>
      </c>
      <c r="E57" s="183"/>
      <c r="F57" s="183"/>
      <c r="G57" s="183"/>
      <c r="H57" s="183"/>
      <c r="I57" s="183"/>
      <c r="J57" s="183"/>
      <c r="K57" s="183"/>
      <c r="L57" s="210"/>
      <c r="M57" s="106">
        <f>H55+M55</f>
        <v>60</v>
      </c>
      <c r="N57" s="182">
        <f>N56+S56</f>
        <v>555</v>
      </c>
      <c r="O57" s="183"/>
      <c r="P57" s="183"/>
      <c r="Q57" s="183"/>
      <c r="R57" s="183"/>
      <c r="S57" s="183"/>
      <c r="T57" s="183"/>
      <c r="U57" s="183"/>
      <c r="V57" s="210"/>
      <c r="W57" s="106">
        <f>R55+W55+N53</f>
        <v>60</v>
      </c>
      <c r="X57" s="182">
        <f>X56+AC56</f>
        <v>435</v>
      </c>
      <c r="Y57" s="183"/>
      <c r="Z57" s="183"/>
      <c r="AA57" s="183"/>
      <c r="AB57" s="183"/>
      <c r="AC57" s="183"/>
      <c r="AD57" s="183"/>
      <c r="AE57" s="183"/>
      <c r="AF57" s="184"/>
      <c r="AG57" s="105">
        <f>AB55+AG55+X54</f>
        <v>60</v>
      </c>
      <c r="AH57" s="198"/>
      <c r="AI57" s="198"/>
      <c r="AJ57" s="198"/>
      <c r="AK57" s="198"/>
      <c r="AL57" s="198"/>
      <c r="AM57" s="192" t="e">
        <f>#REF!+AM15+AM39+AM50+#REF!</f>
        <v>#REF!</v>
      </c>
    </row>
    <row r="58" spans="1:39" ht="16.5" customHeight="1" x14ac:dyDescent="0.2">
      <c r="A58" s="67"/>
      <c r="B58" s="67"/>
      <c r="C58" s="67"/>
      <c r="D58" s="63"/>
      <c r="E58" s="63"/>
      <c r="F58" s="63"/>
      <c r="G58" s="63"/>
      <c r="H58" s="63"/>
      <c r="I58" s="63"/>
      <c r="J58" s="63"/>
      <c r="K58" s="63"/>
      <c r="L58" s="63"/>
      <c r="M58" s="64"/>
      <c r="N58" s="63"/>
      <c r="O58" s="63"/>
      <c r="P58" s="63"/>
      <c r="Q58" s="63"/>
      <c r="R58" s="63"/>
      <c r="S58" s="63"/>
      <c r="T58" s="63"/>
      <c r="U58" s="63"/>
      <c r="V58" s="63"/>
      <c r="W58" s="64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5"/>
      <c r="AI58" s="65"/>
      <c r="AJ58" s="65"/>
      <c r="AK58" s="65"/>
      <c r="AL58" s="65"/>
      <c r="AM58" s="66"/>
    </row>
    <row r="59" spans="1:39" s="68" customFormat="1" ht="13.5" customHeight="1" x14ac:dyDescent="0.2">
      <c r="B59" s="69"/>
      <c r="C59" s="70"/>
      <c r="D59" s="5"/>
      <c r="E59" s="5"/>
      <c r="F59" s="5"/>
      <c r="G59" s="5"/>
      <c r="H59" s="5"/>
      <c r="I59" s="5"/>
      <c r="J59" s="5"/>
      <c r="K59" s="5"/>
      <c r="L59" s="5"/>
      <c r="M59" s="64"/>
      <c r="N59" s="5"/>
      <c r="O59" s="5"/>
      <c r="P59" s="5"/>
      <c r="Q59" s="5"/>
      <c r="R59" s="5"/>
      <c r="S59" s="5"/>
      <c r="T59" s="5"/>
      <c r="U59" s="5"/>
      <c r="V59" s="5"/>
      <c r="W59" s="64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71"/>
      <c r="AI59" s="71"/>
      <c r="AJ59" s="71"/>
      <c r="AK59" s="71"/>
      <c r="AL59" s="71"/>
      <c r="AM59" s="72"/>
    </row>
    <row r="60" spans="1:39" s="68" customFormat="1" ht="12" customHeight="1" x14ac:dyDescent="0.2">
      <c r="B60" s="3"/>
      <c r="C60" s="70"/>
      <c r="D60" s="5"/>
      <c r="E60" s="5"/>
      <c r="F60" s="5"/>
      <c r="G60" s="5"/>
      <c r="H60" s="6"/>
      <c r="I60" s="5"/>
      <c r="J60" s="5"/>
      <c r="K60" s="5"/>
      <c r="L60" s="5"/>
      <c r="M60" s="6"/>
      <c r="N60" s="7"/>
      <c r="O60" s="7"/>
      <c r="P60" s="7"/>
      <c r="Q60" s="7"/>
      <c r="R60" s="8"/>
      <c r="S60" s="5"/>
      <c r="T60" s="5"/>
      <c r="U60" s="5"/>
      <c r="V60" s="5"/>
      <c r="W60" s="6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73"/>
      <c r="AI60" s="5"/>
      <c r="AJ60" s="5"/>
      <c r="AK60" s="5"/>
      <c r="AL60" s="5"/>
      <c r="AM60" s="74"/>
    </row>
  </sheetData>
  <mergeCells count="58">
    <mergeCell ref="AM55:AM57"/>
    <mergeCell ref="AC56:AF56"/>
    <mergeCell ref="AH56:AL57"/>
    <mergeCell ref="D54:M54"/>
    <mergeCell ref="X53:AG53"/>
    <mergeCell ref="D56:G56"/>
    <mergeCell ref="I56:L56"/>
    <mergeCell ref="N56:Q56"/>
    <mergeCell ref="S56:V56"/>
    <mergeCell ref="X56:AA56"/>
    <mergeCell ref="N54:W54"/>
    <mergeCell ref="D57:L57"/>
    <mergeCell ref="N57:V57"/>
    <mergeCell ref="A48:AG48"/>
    <mergeCell ref="A55:C57"/>
    <mergeCell ref="H55:H56"/>
    <mergeCell ref="M55:M56"/>
    <mergeCell ref="R55:R56"/>
    <mergeCell ref="W55:W56"/>
    <mergeCell ref="AB55:AB56"/>
    <mergeCell ref="AG55:AG56"/>
    <mergeCell ref="X57:AF57"/>
    <mergeCell ref="D53:M53"/>
    <mergeCell ref="N53:W53"/>
    <mergeCell ref="A50:AG50"/>
    <mergeCell ref="A27:AG27"/>
    <mergeCell ref="AI10:AL11"/>
    <mergeCell ref="A13:AG13"/>
    <mergeCell ref="X54:AG54"/>
    <mergeCell ref="AM10:AM12"/>
    <mergeCell ref="D11:G11"/>
    <mergeCell ref="H11:H12"/>
    <mergeCell ref="I11:L11"/>
    <mergeCell ref="M11:M12"/>
    <mergeCell ref="N11:Q11"/>
    <mergeCell ref="R11:R12"/>
    <mergeCell ref="S11:V11"/>
    <mergeCell ref="W11:W12"/>
    <mergeCell ref="X11:AA11"/>
    <mergeCell ref="AB11:AB12"/>
    <mergeCell ref="AC11:AF11"/>
    <mergeCell ref="A6:AM6"/>
    <mergeCell ref="A1:AM1"/>
    <mergeCell ref="A2:AM2"/>
    <mergeCell ref="A3:AM3"/>
    <mergeCell ref="A4:AM4"/>
    <mergeCell ref="A5:AM5"/>
    <mergeCell ref="A7:AM7"/>
    <mergeCell ref="A8:AM8"/>
    <mergeCell ref="AD9:AM9"/>
    <mergeCell ref="A10:A12"/>
    <mergeCell ref="B10:B12"/>
    <mergeCell ref="C10:C12"/>
    <mergeCell ref="D10:M10"/>
    <mergeCell ref="X10:AG10"/>
    <mergeCell ref="AH10:AH12"/>
    <mergeCell ref="AG11:AG12"/>
    <mergeCell ref="N10:W10"/>
  </mergeCells>
  <printOptions horizontalCentered="1"/>
  <pageMargins left="0.19685039370078741" right="0.23622047244094491" top="0.39370078740157483" bottom="0.23622047244094491" header="0.86614173228346458" footer="0.31496062992125984"/>
  <pageSetup paperSize="9" scale="6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38"/>
  <sheetViews>
    <sheetView view="pageBreakPreview" topLeftCell="A4" zoomScale="95" zoomScaleNormal="80" zoomScaleSheetLayoutView="95" workbookViewId="0">
      <selection activeCell="B22" sqref="B22"/>
    </sheetView>
  </sheetViews>
  <sheetFormatPr defaultRowHeight="12.75" x14ac:dyDescent="0.2"/>
  <cols>
    <col min="1" max="1" width="2.7109375" style="2" customWidth="1"/>
    <col min="2" max="2" width="25.28515625" style="2" customWidth="1"/>
    <col min="3" max="3" width="5.28515625" style="4" customWidth="1"/>
    <col min="4" max="7" width="2.7109375" style="78" customWidth="1"/>
    <col min="8" max="8" width="2.7109375" style="79" customWidth="1"/>
    <col min="9" max="12" width="2.7109375" style="78" customWidth="1"/>
    <col min="13" max="13" width="2.7109375" style="6" customWidth="1"/>
    <col min="14" max="17" width="2.7109375" style="80" customWidth="1"/>
    <col min="18" max="18" width="2.7109375" style="81" customWidth="1"/>
    <col min="19" max="22" width="3.28515625" style="78" customWidth="1"/>
    <col min="23" max="23" width="3.28515625" style="79" customWidth="1"/>
    <col min="24" max="27" width="3.28515625" style="80" customWidth="1"/>
    <col min="28" max="28" width="3.28515625" style="81" customWidth="1"/>
    <col min="29" max="29" width="3.28515625" style="78" customWidth="1"/>
    <col min="30" max="30" width="3.7109375" style="78" customWidth="1"/>
    <col min="31" max="32" width="3.28515625" style="78" customWidth="1"/>
    <col min="33" max="33" width="3.28515625" style="79" customWidth="1"/>
    <col min="34" max="34" width="4.7109375" style="82" customWidth="1"/>
    <col min="35" max="38" width="3.7109375" style="83" customWidth="1"/>
    <col min="39" max="39" width="3.7109375" style="84" customWidth="1"/>
    <col min="40" max="40" width="19.7109375" customWidth="1"/>
    <col min="255" max="255" width="19.140625" customWidth="1"/>
    <col min="256" max="256" width="20" customWidth="1"/>
    <col min="257" max="257" width="2.7109375" customWidth="1"/>
    <col min="258" max="258" width="25.28515625" customWidth="1"/>
    <col min="259" max="259" width="5.28515625" customWidth="1"/>
    <col min="260" max="274" width="2.7109375" customWidth="1"/>
    <col min="275" max="285" width="3.28515625" customWidth="1"/>
    <col min="286" max="286" width="3.7109375" customWidth="1"/>
    <col min="287" max="289" width="3.28515625" customWidth="1"/>
    <col min="290" max="290" width="4.7109375" customWidth="1"/>
    <col min="291" max="295" width="3.7109375" customWidth="1"/>
    <col min="511" max="511" width="19.140625" customWidth="1"/>
    <col min="512" max="512" width="20" customWidth="1"/>
    <col min="513" max="513" width="2.7109375" customWidth="1"/>
    <col min="514" max="514" width="25.28515625" customWidth="1"/>
    <col min="515" max="515" width="5.28515625" customWidth="1"/>
    <col min="516" max="530" width="2.7109375" customWidth="1"/>
    <col min="531" max="541" width="3.28515625" customWidth="1"/>
    <col min="542" max="542" width="3.7109375" customWidth="1"/>
    <col min="543" max="545" width="3.28515625" customWidth="1"/>
    <col min="546" max="546" width="4.7109375" customWidth="1"/>
    <col min="547" max="551" width="3.7109375" customWidth="1"/>
    <col min="767" max="767" width="19.140625" customWidth="1"/>
    <col min="768" max="768" width="20" customWidth="1"/>
    <col min="769" max="769" width="2.7109375" customWidth="1"/>
    <col min="770" max="770" width="25.28515625" customWidth="1"/>
    <col min="771" max="771" width="5.28515625" customWidth="1"/>
    <col min="772" max="786" width="2.7109375" customWidth="1"/>
    <col min="787" max="797" width="3.28515625" customWidth="1"/>
    <col min="798" max="798" width="3.7109375" customWidth="1"/>
    <col min="799" max="801" width="3.28515625" customWidth="1"/>
    <col min="802" max="802" width="4.7109375" customWidth="1"/>
    <col min="803" max="807" width="3.7109375" customWidth="1"/>
    <col min="1023" max="1023" width="19.140625" customWidth="1"/>
    <col min="1024" max="1024" width="20" customWidth="1"/>
    <col min="1025" max="1025" width="2.7109375" customWidth="1"/>
    <col min="1026" max="1026" width="25.28515625" customWidth="1"/>
    <col min="1027" max="1027" width="5.28515625" customWidth="1"/>
    <col min="1028" max="1042" width="2.7109375" customWidth="1"/>
    <col min="1043" max="1053" width="3.28515625" customWidth="1"/>
    <col min="1054" max="1054" width="3.7109375" customWidth="1"/>
    <col min="1055" max="1057" width="3.28515625" customWidth="1"/>
    <col min="1058" max="1058" width="4.7109375" customWidth="1"/>
    <col min="1059" max="1063" width="3.7109375" customWidth="1"/>
    <col min="1279" max="1279" width="19.140625" customWidth="1"/>
    <col min="1280" max="1280" width="20" customWidth="1"/>
    <col min="1281" max="1281" width="2.7109375" customWidth="1"/>
    <col min="1282" max="1282" width="25.28515625" customWidth="1"/>
    <col min="1283" max="1283" width="5.28515625" customWidth="1"/>
    <col min="1284" max="1298" width="2.7109375" customWidth="1"/>
    <col min="1299" max="1309" width="3.28515625" customWidth="1"/>
    <col min="1310" max="1310" width="3.7109375" customWidth="1"/>
    <col min="1311" max="1313" width="3.28515625" customWidth="1"/>
    <col min="1314" max="1314" width="4.7109375" customWidth="1"/>
    <col min="1315" max="1319" width="3.7109375" customWidth="1"/>
    <col min="1535" max="1535" width="19.140625" customWidth="1"/>
    <col min="1536" max="1536" width="20" customWidth="1"/>
    <col min="1537" max="1537" width="2.7109375" customWidth="1"/>
    <col min="1538" max="1538" width="25.28515625" customWidth="1"/>
    <col min="1539" max="1539" width="5.28515625" customWidth="1"/>
    <col min="1540" max="1554" width="2.7109375" customWidth="1"/>
    <col min="1555" max="1565" width="3.28515625" customWidth="1"/>
    <col min="1566" max="1566" width="3.7109375" customWidth="1"/>
    <col min="1567" max="1569" width="3.28515625" customWidth="1"/>
    <col min="1570" max="1570" width="4.7109375" customWidth="1"/>
    <col min="1571" max="1575" width="3.7109375" customWidth="1"/>
    <col min="1791" max="1791" width="19.140625" customWidth="1"/>
    <col min="1792" max="1792" width="20" customWidth="1"/>
    <col min="1793" max="1793" width="2.7109375" customWidth="1"/>
    <col min="1794" max="1794" width="25.28515625" customWidth="1"/>
    <col min="1795" max="1795" width="5.28515625" customWidth="1"/>
    <col min="1796" max="1810" width="2.7109375" customWidth="1"/>
    <col min="1811" max="1821" width="3.28515625" customWidth="1"/>
    <col min="1822" max="1822" width="3.7109375" customWidth="1"/>
    <col min="1823" max="1825" width="3.28515625" customWidth="1"/>
    <col min="1826" max="1826" width="4.7109375" customWidth="1"/>
    <col min="1827" max="1831" width="3.7109375" customWidth="1"/>
    <col min="2047" max="2047" width="19.140625" customWidth="1"/>
    <col min="2048" max="2048" width="20" customWidth="1"/>
    <col min="2049" max="2049" width="2.7109375" customWidth="1"/>
    <col min="2050" max="2050" width="25.28515625" customWidth="1"/>
    <col min="2051" max="2051" width="5.28515625" customWidth="1"/>
    <col min="2052" max="2066" width="2.7109375" customWidth="1"/>
    <col min="2067" max="2077" width="3.28515625" customWidth="1"/>
    <col min="2078" max="2078" width="3.7109375" customWidth="1"/>
    <col min="2079" max="2081" width="3.28515625" customWidth="1"/>
    <col min="2082" max="2082" width="4.7109375" customWidth="1"/>
    <col min="2083" max="2087" width="3.7109375" customWidth="1"/>
    <col min="2303" max="2303" width="19.140625" customWidth="1"/>
    <col min="2304" max="2304" width="20" customWidth="1"/>
    <col min="2305" max="2305" width="2.7109375" customWidth="1"/>
    <col min="2306" max="2306" width="25.28515625" customWidth="1"/>
    <col min="2307" max="2307" width="5.28515625" customWidth="1"/>
    <col min="2308" max="2322" width="2.7109375" customWidth="1"/>
    <col min="2323" max="2333" width="3.28515625" customWidth="1"/>
    <col min="2334" max="2334" width="3.7109375" customWidth="1"/>
    <col min="2335" max="2337" width="3.28515625" customWidth="1"/>
    <col min="2338" max="2338" width="4.7109375" customWidth="1"/>
    <col min="2339" max="2343" width="3.7109375" customWidth="1"/>
    <col min="2559" max="2559" width="19.140625" customWidth="1"/>
    <col min="2560" max="2560" width="20" customWidth="1"/>
    <col min="2561" max="2561" width="2.7109375" customWidth="1"/>
    <col min="2562" max="2562" width="25.28515625" customWidth="1"/>
    <col min="2563" max="2563" width="5.28515625" customWidth="1"/>
    <col min="2564" max="2578" width="2.7109375" customWidth="1"/>
    <col min="2579" max="2589" width="3.28515625" customWidth="1"/>
    <col min="2590" max="2590" width="3.7109375" customWidth="1"/>
    <col min="2591" max="2593" width="3.28515625" customWidth="1"/>
    <col min="2594" max="2594" width="4.7109375" customWidth="1"/>
    <col min="2595" max="2599" width="3.7109375" customWidth="1"/>
    <col min="2815" max="2815" width="19.140625" customWidth="1"/>
    <col min="2816" max="2816" width="20" customWidth="1"/>
    <col min="2817" max="2817" width="2.7109375" customWidth="1"/>
    <col min="2818" max="2818" width="25.28515625" customWidth="1"/>
    <col min="2819" max="2819" width="5.28515625" customWidth="1"/>
    <col min="2820" max="2834" width="2.7109375" customWidth="1"/>
    <col min="2835" max="2845" width="3.28515625" customWidth="1"/>
    <col min="2846" max="2846" width="3.7109375" customWidth="1"/>
    <col min="2847" max="2849" width="3.28515625" customWidth="1"/>
    <col min="2850" max="2850" width="4.7109375" customWidth="1"/>
    <col min="2851" max="2855" width="3.7109375" customWidth="1"/>
    <col min="3071" max="3071" width="19.140625" customWidth="1"/>
    <col min="3072" max="3072" width="20" customWidth="1"/>
    <col min="3073" max="3073" width="2.7109375" customWidth="1"/>
    <col min="3074" max="3074" width="25.28515625" customWidth="1"/>
    <col min="3075" max="3075" width="5.28515625" customWidth="1"/>
    <col min="3076" max="3090" width="2.7109375" customWidth="1"/>
    <col min="3091" max="3101" width="3.28515625" customWidth="1"/>
    <col min="3102" max="3102" width="3.7109375" customWidth="1"/>
    <col min="3103" max="3105" width="3.28515625" customWidth="1"/>
    <col min="3106" max="3106" width="4.7109375" customWidth="1"/>
    <col min="3107" max="3111" width="3.7109375" customWidth="1"/>
    <col min="3327" max="3327" width="19.140625" customWidth="1"/>
    <col min="3328" max="3328" width="20" customWidth="1"/>
    <col min="3329" max="3329" width="2.7109375" customWidth="1"/>
    <col min="3330" max="3330" width="25.28515625" customWidth="1"/>
    <col min="3331" max="3331" width="5.28515625" customWidth="1"/>
    <col min="3332" max="3346" width="2.7109375" customWidth="1"/>
    <col min="3347" max="3357" width="3.28515625" customWidth="1"/>
    <col min="3358" max="3358" width="3.7109375" customWidth="1"/>
    <col min="3359" max="3361" width="3.28515625" customWidth="1"/>
    <col min="3362" max="3362" width="4.7109375" customWidth="1"/>
    <col min="3363" max="3367" width="3.7109375" customWidth="1"/>
    <col min="3583" max="3583" width="19.140625" customWidth="1"/>
    <col min="3584" max="3584" width="20" customWidth="1"/>
    <col min="3585" max="3585" width="2.7109375" customWidth="1"/>
    <col min="3586" max="3586" width="25.28515625" customWidth="1"/>
    <col min="3587" max="3587" width="5.28515625" customWidth="1"/>
    <col min="3588" max="3602" width="2.7109375" customWidth="1"/>
    <col min="3603" max="3613" width="3.28515625" customWidth="1"/>
    <col min="3614" max="3614" width="3.7109375" customWidth="1"/>
    <col min="3615" max="3617" width="3.28515625" customWidth="1"/>
    <col min="3618" max="3618" width="4.7109375" customWidth="1"/>
    <col min="3619" max="3623" width="3.7109375" customWidth="1"/>
    <col min="3839" max="3839" width="19.140625" customWidth="1"/>
    <col min="3840" max="3840" width="20" customWidth="1"/>
    <col min="3841" max="3841" width="2.7109375" customWidth="1"/>
    <col min="3842" max="3842" width="25.28515625" customWidth="1"/>
    <col min="3843" max="3843" width="5.28515625" customWidth="1"/>
    <col min="3844" max="3858" width="2.7109375" customWidth="1"/>
    <col min="3859" max="3869" width="3.28515625" customWidth="1"/>
    <col min="3870" max="3870" width="3.7109375" customWidth="1"/>
    <col min="3871" max="3873" width="3.28515625" customWidth="1"/>
    <col min="3874" max="3874" width="4.7109375" customWidth="1"/>
    <col min="3875" max="3879" width="3.7109375" customWidth="1"/>
    <col min="4095" max="4095" width="19.140625" customWidth="1"/>
    <col min="4096" max="4096" width="20" customWidth="1"/>
    <col min="4097" max="4097" width="2.7109375" customWidth="1"/>
    <col min="4098" max="4098" width="25.28515625" customWidth="1"/>
    <col min="4099" max="4099" width="5.28515625" customWidth="1"/>
    <col min="4100" max="4114" width="2.7109375" customWidth="1"/>
    <col min="4115" max="4125" width="3.28515625" customWidth="1"/>
    <col min="4126" max="4126" width="3.7109375" customWidth="1"/>
    <col min="4127" max="4129" width="3.28515625" customWidth="1"/>
    <col min="4130" max="4130" width="4.7109375" customWidth="1"/>
    <col min="4131" max="4135" width="3.7109375" customWidth="1"/>
    <col min="4351" max="4351" width="19.140625" customWidth="1"/>
    <col min="4352" max="4352" width="20" customWidth="1"/>
    <col min="4353" max="4353" width="2.7109375" customWidth="1"/>
    <col min="4354" max="4354" width="25.28515625" customWidth="1"/>
    <col min="4355" max="4355" width="5.28515625" customWidth="1"/>
    <col min="4356" max="4370" width="2.7109375" customWidth="1"/>
    <col min="4371" max="4381" width="3.28515625" customWidth="1"/>
    <col min="4382" max="4382" width="3.7109375" customWidth="1"/>
    <col min="4383" max="4385" width="3.28515625" customWidth="1"/>
    <col min="4386" max="4386" width="4.7109375" customWidth="1"/>
    <col min="4387" max="4391" width="3.7109375" customWidth="1"/>
    <col min="4607" max="4607" width="19.140625" customWidth="1"/>
    <col min="4608" max="4608" width="20" customWidth="1"/>
    <col min="4609" max="4609" width="2.7109375" customWidth="1"/>
    <col min="4610" max="4610" width="25.28515625" customWidth="1"/>
    <col min="4611" max="4611" width="5.28515625" customWidth="1"/>
    <col min="4612" max="4626" width="2.7109375" customWidth="1"/>
    <col min="4627" max="4637" width="3.28515625" customWidth="1"/>
    <col min="4638" max="4638" width="3.7109375" customWidth="1"/>
    <col min="4639" max="4641" width="3.28515625" customWidth="1"/>
    <col min="4642" max="4642" width="4.7109375" customWidth="1"/>
    <col min="4643" max="4647" width="3.7109375" customWidth="1"/>
    <col min="4863" max="4863" width="19.140625" customWidth="1"/>
    <col min="4864" max="4864" width="20" customWidth="1"/>
    <col min="4865" max="4865" width="2.7109375" customWidth="1"/>
    <col min="4866" max="4866" width="25.28515625" customWidth="1"/>
    <col min="4867" max="4867" width="5.28515625" customWidth="1"/>
    <col min="4868" max="4882" width="2.7109375" customWidth="1"/>
    <col min="4883" max="4893" width="3.28515625" customWidth="1"/>
    <col min="4894" max="4894" width="3.7109375" customWidth="1"/>
    <col min="4895" max="4897" width="3.28515625" customWidth="1"/>
    <col min="4898" max="4898" width="4.7109375" customWidth="1"/>
    <col min="4899" max="4903" width="3.7109375" customWidth="1"/>
    <col min="5119" max="5119" width="19.140625" customWidth="1"/>
    <col min="5120" max="5120" width="20" customWidth="1"/>
    <col min="5121" max="5121" width="2.7109375" customWidth="1"/>
    <col min="5122" max="5122" width="25.28515625" customWidth="1"/>
    <col min="5123" max="5123" width="5.28515625" customWidth="1"/>
    <col min="5124" max="5138" width="2.7109375" customWidth="1"/>
    <col min="5139" max="5149" width="3.28515625" customWidth="1"/>
    <col min="5150" max="5150" width="3.7109375" customWidth="1"/>
    <col min="5151" max="5153" width="3.28515625" customWidth="1"/>
    <col min="5154" max="5154" width="4.7109375" customWidth="1"/>
    <col min="5155" max="5159" width="3.7109375" customWidth="1"/>
    <col min="5375" max="5375" width="19.140625" customWidth="1"/>
    <col min="5376" max="5376" width="20" customWidth="1"/>
    <col min="5377" max="5377" width="2.7109375" customWidth="1"/>
    <col min="5378" max="5378" width="25.28515625" customWidth="1"/>
    <col min="5379" max="5379" width="5.28515625" customWidth="1"/>
    <col min="5380" max="5394" width="2.7109375" customWidth="1"/>
    <col min="5395" max="5405" width="3.28515625" customWidth="1"/>
    <col min="5406" max="5406" width="3.7109375" customWidth="1"/>
    <col min="5407" max="5409" width="3.28515625" customWidth="1"/>
    <col min="5410" max="5410" width="4.7109375" customWidth="1"/>
    <col min="5411" max="5415" width="3.7109375" customWidth="1"/>
    <col min="5631" max="5631" width="19.140625" customWidth="1"/>
    <col min="5632" max="5632" width="20" customWidth="1"/>
    <col min="5633" max="5633" width="2.7109375" customWidth="1"/>
    <col min="5634" max="5634" width="25.28515625" customWidth="1"/>
    <col min="5635" max="5635" width="5.28515625" customWidth="1"/>
    <col min="5636" max="5650" width="2.7109375" customWidth="1"/>
    <col min="5651" max="5661" width="3.28515625" customWidth="1"/>
    <col min="5662" max="5662" width="3.7109375" customWidth="1"/>
    <col min="5663" max="5665" width="3.28515625" customWidth="1"/>
    <col min="5666" max="5666" width="4.7109375" customWidth="1"/>
    <col min="5667" max="5671" width="3.7109375" customWidth="1"/>
    <col min="5887" max="5887" width="19.140625" customWidth="1"/>
    <col min="5888" max="5888" width="20" customWidth="1"/>
    <col min="5889" max="5889" width="2.7109375" customWidth="1"/>
    <col min="5890" max="5890" width="25.28515625" customWidth="1"/>
    <col min="5891" max="5891" width="5.28515625" customWidth="1"/>
    <col min="5892" max="5906" width="2.7109375" customWidth="1"/>
    <col min="5907" max="5917" width="3.28515625" customWidth="1"/>
    <col min="5918" max="5918" width="3.7109375" customWidth="1"/>
    <col min="5919" max="5921" width="3.28515625" customWidth="1"/>
    <col min="5922" max="5922" width="4.7109375" customWidth="1"/>
    <col min="5923" max="5927" width="3.7109375" customWidth="1"/>
    <col min="6143" max="6143" width="19.140625" customWidth="1"/>
    <col min="6144" max="6144" width="20" customWidth="1"/>
    <col min="6145" max="6145" width="2.7109375" customWidth="1"/>
    <col min="6146" max="6146" width="25.28515625" customWidth="1"/>
    <col min="6147" max="6147" width="5.28515625" customWidth="1"/>
    <col min="6148" max="6162" width="2.7109375" customWidth="1"/>
    <col min="6163" max="6173" width="3.28515625" customWidth="1"/>
    <col min="6174" max="6174" width="3.7109375" customWidth="1"/>
    <col min="6175" max="6177" width="3.28515625" customWidth="1"/>
    <col min="6178" max="6178" width="4.7109375" customWidth="1"/>
    <col min="6179" max="6183" width="3.7109375" customWidth="1"/>
    <col min="6399" max="6399" width="19.140625" customWidth="1"/>
    <col min="6400" max="6400" width="20" customWidth="1"/>
    <col min="6401" max="6401" width="2.7109375" customWidth="1"/>
    <col min="6402" max="6402" width="25.28515625" customWidth="1"/>
    <col min="6403" max="6403" width="5.28515625" customWidth="1"/>
    <col min="6404" max="6418" width="2.7109375" customWidth="1"/>
    <col min="6419" max="6429" width="3.28515625" customWidth="1"/>
    <col min="6430" max="6430" width="3.7109375" customWidth="1"/>
    <col min="6431" max="6433" width="3.28515625" customWidth="1"/>
    <col min="6434" max="6434" width="4.7109375" customWidth="1"/>
    <col min="6435" max="6439" width="3.7109375" customWidth="1"/>
    <col min="6655" max="6655" width="19.140625" customWidth="1"/>
    <col min="6656" max="6656" width="20" customWidth="1"/>
    <col min="6657" max="6657" width="2.7109375" customWidth="1"/>
    <col min="6658" max="6658" width="25.28515625" customWidth="1"/>
    <col min="6659" max="6659" width="5.28515625" customWidth="1"/>
    <col min="6660" max="6674" width="2.7109375" customWidth="1"/>
    <col min="6675" max="6685" width="3.28515625" customWidth="1"/>
    <col min="6686" max="6686" width="3.7109375" customWidth="1"/>
    <col min="6687" max="6689" width="3.28515625" customWidth="1"/>
    <col min="6690" max="6690" width="4.7109375" customWidth="1"/>
    <col min="6691" max="6695" width="3.7109375" customWidth="1"/>
    <col min="6911" max="6911" width="19.140625" customWidth="1"/>
    <col min="6912" max="6912" width="20" customWidth="1"/>
    <col min="6913" max="6913" width="2.7109375" customWidth="1"/>
    <col min="6914" max="6914" width="25.28515625" customWidth="1"/>
    <col min="6915" max="6915" width="5.28515625" customWidth="1"/>
    <col min="6916" max="6930" width="2.7109375" customWidth="1"/>
    <col min="6931" max="6941" width="3.28515625" customWidth="1"/>
    <col min="6942" max="6942" width="3.7109375" customWidth="1"/>
    <col min="6943" max="6945" width="3.28515625" customWidth="1"/>
    <col min="6946" max="6946" width="4.7109375" customWidth="1"/>
    <col min="6947" max="6951" width="3.7109375" customWidth="1"/>
    <col min="7167" max="7167" width="19.140625" customWidth="1"/>
    <col min="7168" max="7168" width="20" customWidth="1"/>
    <col min="7169" max="7169" width="2.7109375" customWidth="1"/>
    <col min="7170" max="7170" width="25.28515625" customWidth="1"/>
    <col min="7171" max="7171" width="5.28515625" customWidth="1"/>
    <col min="7172" max="7186" width="2.7109375" customWidth="1"/>
    <col min="7187" max="7197" width="3.28515625" customWidth="1"/>
    <col min="7198" max="7198" width="3.7109375" customWidth="1"/>
    <col min="7199" max="7201" width="3.28515625" customWidth="1"/>
    <col min="7202" max="7202" width="4.7109375" customWidth="1"/>
    <col min="7203" max="7207" width="3.7109375" customWidth="1"/>
    <col min="7423" max="7423" width="19.140625" customWidth="1"/>
    <col min="7424" max="7424" width="20" customWidth="1"/>
    <col min="7425" max="7425" width="2.7109375" customWidth="1"/>
    <col min="7426" max="7426" width="25.28515625" customWidth="1"/>
    <col min="7427" max="7427" width="5.28515625" customWidth="1"/>
    <col min="7428" max="7442" width="2.7109375" customWidth="1"/>
    <col min="7443" max="7453" width="3.28515625" customWidth="1"/>
    <col min="7454" max="7454" width="3.7109375" customWidth="1"/>
    <col min="7455" max="7457" width="3.28515625" customWidth="1"/>
    <col min="7458" max="7458" width="4.7109375" customWidth="1"/>
    <col min="7459" max="7463" width="3.7109375" customWidth="1"/>
    <col min="7679" max="7679" width="19.140625" customWidth="1"/>
    <col min="7680" max="7680" width="20" customWidth="1"/>
    <col min="7681" max="7681" width="2.7109375" customWidth="1"/>
    <col min="7682" max="7682" width="25.28515625" customWidth="1"/>
    <col min="7683" max="7683" width="5.28515625" customWidth="1"/>
    <col min="7684" max="7698" width="2.7109375" customWidth="1"/>
    <col min="7699" max="7709" width="3.28515625" customWidth="1"/>
    <col min="7710" max="7710" width="3.7109375" customWidth="1"/>
    <col min="7711" max="7713" width="3.28515625" customWidth="1"/>
    <col min="7714" max="7714" width="4.7109375" customWidth="1"/>
    <col min="7715" max="7719" width="3.7109375" customWidth="1"/>
    <col min="7935" max="7935" width="19.140625" customWidth="1"/>
    <col min="7936" max="7936" width="20" customWidth="1"/>
    <col min="7937" max="7937" width="2.7109375" customWidth="1"/>
    <col min="7938" max="7938" width="25.28515625" customWidth="1"/>
    <col min="7939" max="7939" width="5.28515625" customWidth="1"/>
    <col min="7940" max="7954" width="2.7109375" customWidth="1"/>
    <col min="7955" max="7965" width="3.28515625" customWidth="1"/>
    <col min="7966" max="7966" width="3.7109375" customWidth="1"/>
    <col min="7967" max="7969" width="3.28515625" customWidth="1"/>
    <col min="7970" max="7970" width="4.7109375" customWidth="1"/>
    <col min="7971" max="7975" width="3.7109375" customWidth="1"/>
    <col min="8191" max="8191" width="19.140625" customWidth="1"/>
    <col min="8192" max="8192" width="20" customWidth="1"/>
    <col min="8193" max="8193" width="2.7109375" customWidth="1"/>
    <col min="8194" max="8194" width="25.28515625" customWidth="1"/>
    <col min="8195" max="8195" width="5.28515625" customWidth="1"/>
    <col min="8196" max="8210" width="2.7109375" customWidth="1"/>
    <col min="8211" max="8221" width="3.28515625" customWidth="1"/>
    <col min="8222" max="8222" width="3.7109375" customWidth="1"/>
    <col min="8223" max="8225" width="3.28515625" customWidth="1"/>
    <col min="8226" max="8226" width="4.7109375" customWidth="1"/>
    <col min="8227" max="8231" width="3.7109375" customWidth="1"/>
    <col min="8447" max="8447" width="19.140625" customWidth="1"/>
    <col min="8448" max="8448" width="20" customWidth="1"/>
    <col min="8449" max="8449" width="2.7109375" customWidth="1"/>
    <col min="8450" max="8450" width="25.28515625" customWidth="1"/>
    <col min="8451" max="8451" width="5.28515625" customWidth="1"/>
    <col min="8452" max="8466" width="2.7109375" customWidth="1"/>
    <col min="8467" max="8477" width="3.28515625" customWidth="1"/>
    <col min="8478" max="8478" width="3.7109375" customWidth="1"/>
    <col min="8479" max="8481" width="3.28515625" customWidth="1"/>
    <col min="8482" max="8482" width="4.7109375" customWidth="1"/>
    <col min="8483" max="8487" width="3.7109375" customWidth="1"/>
    <col min="8703" max="8703" width="19.140625" customWidth="1"/>
    <col min="8704" max="8704" width="20" customWidth="1"/>
    <col min="8705" max="8705" width="2.7109375" customWidth="1"/>
    <col min="8706" max="8706" width="25.28515625" customWidth="1"/>
    <col min="8707" max="8707" width="5.28515625" customWidth="1"/>
    <col min="8708" max="8722" width="2.7109375" customWidth="1"/>
    <col min="8723" max="8733" width="3.28515625" customWidth="1"/>
    <col min="8734" max="8734" width="3.7109375" customWidth="1"/>
    <col min="8735" max="8737" width="3.28515625" customWidth="1"/>
    <col min="8738" max="8738" width="4.7109375" customWidth="1"/>
    <col min="8739" max="8743" width="3.7109375" customWidth="1"/>
    <col min="8959" max="8959" width="19.140625" customWidth="1"/>
    <col min="8960" max="8960" width="20" customWidth="1"/>
    <col min="8961" max="8961" width="2.7109375" customWidth="1"/>
    <col min="8962" max="8962" width="25.28515625" customWidth="1"/>
    <col min="8963" max="8963" width="5.28515625" customWidth="1"/>
    <col min="8964" max="8978" width="2.7109375" customWidth="1"/>
    <col min="8979" max="8989" width="3.28515625" customWidth="1"/>
    <col min="8990" max="8990" width="3.7109375" customWidth="1"/>
    <col min="8991" max="8993" width="3.28515625" customWidth="1"/>
    <col min="8994" max="8994" width="4.7109375" customWidth="1"/>
    <col min="8995" max="8999" width="3.7109375" customWidth="1"/>
    <col min="9215" max="9215" width="19.140625" customWidth="1"/>
    <col min="9216" max="9216" width="20" customWidth="1"/>
    <col min="9217" max="9217" width="2.7109375" customWidth="1"/>
    <col min="9218" max="9218" width="25.28515625" customWidth="1"/>
    <col min="9219" max="9219" width="5.28515625" customWidth="1"/>
    <col min="9220" max="9234" width="2.7109375" customWidth="1"/>
    <col min="9235" max="9245" width="3.28515625" customWidth="1"/>
    <col min="9246" max="9246" width="3.7109375" customWidth="1"/>
    <col min="9247" max="9249" width="3.28515625" customWidth="1"/>
    <col min="9250" max="9250" width="4.7109375" customWidth="1"/>
    <col min="9251" max="9255" width="3.7109375" customWidth="1"/>
    <col min="9471" max="9471" width="19.140625" customWidth="1"/>
    <col min="9472" max="9472" width="20" customWidth="1"/>
    <col min="9473" max="9473" width="2.7109375" customWidth="1"/>
    <col min="9474" max="9474" width="25.28515625" customWidth="1"/>
    <col min="9475" max="9475" width="5.28515625" customWidth="1"/>
    <col min="9476" max="9490" width="2.7109375" customWidth="1"/>
    <col min="9491" max="9501" width="3.28515625" customWidth="1"/>
    <col min="9502" max="9502" width="3.7109375" customWidth="1"/>
    <col min="9503" max="9505" width="3.28515625" customWidth="1"/>
    <col min="9506" max="9506" width="4.7109375" customWidth="1"/>
    <col min="9507" max="9511" width="3.7109375" customWidth="1"/>
    <col min="9727" max="9727" width="19.140625" customWidth="1"/>
    <col min="9728" max="9728" width="20" customWidth="1"/>
    <col min="9729" max="9729" width="2.7109375" customWidth="1"/>
    <col min="9730" max="9730" width="25.28515625" customWidth="1"/>
    <col min="9731" max="9731" width="5.28515625" customWidth="1"/>
    <col min="9732" max="9746" width="2.7109375" customWidth="1"/>
    <col min="9747" max="9757" width="3.28515625" customWidth="1"/>
    <col min="9758" max="9758" width="3.7109375" customWidth="1"/>
    <col min="9759" max="9761" width="3.28515625" customWidth="1"/>
    <col min="9762" max="9762" width="4.7109375" customWidth="1"/>
    <col min="9763" max="9767" width="3.7109375" customWidth="1"/>
    <col min="9983" max="9983" width="19.140625" customWidth="1"/>
    <col min="9984" max="9984" width="20" customWidth="1"/>
    <col min="9985" max="9985" width="2.7109375" customWidth="1"/>
    <col min="9986" max="9986" width="25.28515625" customWidth="1"/>
    <col min="9987" max="9987" width="5.28515625" customWidth="1"/>
    <col min="9988" max="10002" width="2.7109375" customWidth="1"/>
    <col min="10003" max="10013" width="3.28515625" customWidth="1"/>
    <col min="10014" max="10014" width="3.7109375" customWidth="1"/>
    <col min="10015" max="10017" width="3.28515625" customWidth="1"/>
    <col min="10018" max="10018" width="4.7109375" customWidth="1"/>
    <col min="10019" max="10023" width="3.7109375" customWidth="1"/>
    <col min="10239" max="10239" width="19.140625" customWidth="1"/>
    <col min="10240" max="10240" width="20" customWidth="1"/>
    <col min="10241" max="10241" width="2.7109375" customWidth="1"/>
    <col min="10242" max="10242" width="25.28515625" customWidth="1"/>
    <col min="10243" max="10243" width="5.28515625" customWidth="1"/>
    <col min="10244" max="10258" width="2.7109375" customWidth="1"/>
    <col min="10259" max="10269" width="3.28515625" customWidth="1"/>
    <col min="10270" max="10270" width="3.7109375" customWidth="1"/>
    <col min="10271" max="10273" width="3.28515625" customWidth="1"/>
    <col min="10274" max="10274" width="4.7109375" customWidth="1"/>
    <col min="10275" max="10279" width="3.7109375" customWidth="1"/>
    <col min="10495" max="10495" width="19.140625" customWidth="1"/>
    <col min="10496" max="10496" width="20" customWidth="1"/>
    <col min="10497" max="10497" width="2.7109375" customWidth="1"/>
    <col min="10498" max="10498" width="25.28515625" customWidth="1"/>
    <col min="10499" max="10499" width="5.28515625" customWidth="1"/>
    <col min="10500" max="10514" width="2.7109375" customWidth="1"/>
    <col min="10515" max="10525" width="3.28515625" customWidth="1"/>
    <col min="10526" max="10526" width="3.7109375" customWidth="1"/>
    <col min="10527" max="10529" width="3.28515625" customWidth="1"/>
    <col min="10530" max="10530" width="4.7109375" customWidth="1"/>
    <col min="10531" max="10535" width="3.7109375" customWidth="1"/>
    <col min="10751" max="10751" width="19.140625" customWidth="1"/>
    <col min="10752" max="10752" width="20" customWidth="1"/>
    <col min="10753" max="10753" width="2.7109375" customWidth="1"/>
    <col min="10754" max="10754" width="25.28515625" customWidth="1"/>
    <col min="10755" max="10755" width="5.28515625" customWidth="1"/>
    <col min="10756" max="10770" width="2.7109375" customWidth="1"/>
    <col min="10771" max="10781" width="3.28515625" customWidth="1"/>
    <col min="10782" max="10782" width="3.7109375" customWidth="1"/>
    <col min="10783" max="10785" width="3.28515625" customWidth="1"/>
    <col min="10786" max="10786" width="4.7109375" customWidth="1"/>
    <col min="10787" max="10791" width="3.7109375" customWidth="1"/>
    <col min="11007" max="11007" width="19.140625" customWidth="1"/>
    <col min="11008" max="11008" width="20" customWidth="1"/>
    <col min="11009" max="11009" width="2.7109375" customWidth="1"/>
    <col min="11010" max="11010" width="25.28515625" customWidth="1"/>
    <col min="11011" max="11011" width="5.28515625" customWidth="1"/>
    <col min="11012" max="11026" width="2.7109375" customWidth="1"/>
    <col min="11027" max="11037" width="3.28515625" customWidth="1"/>
    <col min="11038" max="11038" width="3.7109375" customWidth="1"/>
    <col min="11039" max="11041" width="3.28515625" customWidth="1"/>
    <col min="11042" max="11042" width="4.7109375" customWidth="1"/>
    <col min="11043" max="11047" width="3.7109375" customWidth="1"/>
    <col min="11263" max="11263" width="19.140625" customWidth="1"/>
    <col min="11264" max="11264" width="20" customWidth="1"/>
    <col min="11265" max="11265" width="2.7109375" customWidth="1"/>
    <col min="11266" max="11266" width="25.28515625" customWidth="1"/>
    <col min="11267" max="11267" width="5.28515625" customWidth="1"/>
    <col min="11268" max="11282" width="2.7109375" customWidth="1"/>
    <col min="11283" max="11293" width="3.28515625" customWidth="1"/>
    <col min="11294" max="11294" width="3.7109375" customWidth="1"/>
    <col min="11295" max="11297" width="3.28515625" customWidth="1"/>
    <col min="11298" max="11298" width="4.7109375" customWidth="1"/>
    <col min="11299" max="11303" width="3.7109375" customWidth="1"/>
    <col min="11519" max="11519" width="19.140625" customWidth="1"/>
    <col min="11520" max="11520" width="20" customWidth="1"/>
    <col min="11521" max="11521" width="2.7109375" customWidth="1"/>
    <col min="11522" max="11522" width="25.28515625" customWidth="1"/>
    <col min="11523" max="11523" width="5.28515625" customWidth="1"/>
    <col min="11524" max="11538" width="2.7109375" customWidth="1"/>
    <col min="11539" max="11549" width="3.28515625" customWidth="1"/>
    <col min="11550" max="11550" width="3.7109375" customWidth="1"/>
    <col min="11551" max="11553" width="3.28515625" customWidth="1"/>
    <col min="11554" max="11554" width="4.7109375" customWidth="1"/>
    <col min="11555" max="11559" width="3.7109375" customWidth="1"/>
    <col min="11775" max="11775" width="19.140625" customWidth="1"/>
    <col min="11776" max="11776" width="20" customWidth="1"/>
    <col min="11777" max="11777" width="2.7109375" customWidth="1"/>
    <col min="11778" max="11778" width="25.28515625" customWidth="1"/>
    <col min="11779" max="11779" width="5.28515625" customWidth="1"/>
    <col min="11780" max="11794" width="2.7109375" customWidth="1"/>
    <col min="11795" max="11805" width="3.28515625" customWidth="1"/>
    <col min="11806" max="11806" width="3.7109375" customWidth="1"/>
    <col min="11807" max="11809" width="3.28515625" customWidth="1"/>
    <col min="11810" max="11810" width="4.7109375" customWidth="1"/>
    <col min="11811" max="11815" width="3.7109375" customWidth="1"/>
    <col min="12031" max="12031" width="19.140625" customWidth="1"/>
    <col min="12032" max="12032" width="20" customWidth="1"/>
    <col min="12033" max="12033" width="2.7109375" customWidth="1"/>
    <col min="12034" max="12034" width="25.28515625" customWidth="1"/>
    <col min="12035" max="12035" width="5.28515625" customWidth="1"/>
    <col min="12036" max="12050" width="2.7109375" customWidth="1"/>
    <col min="12051" max="12061" width="3.28515625" customWidth="1"/>
    <col min="12062" max="12062" width="3.7109375" customWidth="1"/>
    <col min="12063" max="12065" width="3.28515625" customWidth="1"/>
    <col min="12066" max="12066" width="4.7109375" customWidth="1"/>
    <col min="12067" max="12071" width="3.7109375" customWidth="1"/>
    <col min="12287" max="12287" width="19.140625" customWidth="1"/>
    <col min="12288" max="12288" width="20" customWidth="1"/>
    <col min="12289" max="12289" width="2.7109375" customWidth="1"/>
    <col min="12290" max="12290" width="25.28515625" customWidth="1"/>
    <col min="12291" max="12291" width="5.28515625" customWidth="1"/>
    <col min="12292" max="12306" width="2.7109375" customWidth="1"/>
    <col min="12307" max="12317" width="3.28515625" customWidth="1"/>
    <col min="12318" max="12318" width="3.7109375" customWidth="1"/>
    <col min="12319" max="12321" width="3.28515625" customWidth="1"/>
    <col min="12322" max="12322" width="4.7109375" customWidth="1"/>
    <col min="12323" max="12327" width="3.7109375" customWidth="1"/>
    <col min="12543" max="12543" width="19.140625" customWidth="1"/>
    <col min="12544" max="12544" width="20" customWidth="1"/>
    <col min="12545" max="12545" width="2.7109375" customWidth="1"/>
    <col min="12546" max="12546" width="25.28515625" customWidth="1"/>
    <col min="12547" max="12547" width="5.28515625" customWidth="1"/>
    <col min="12548" max="12562" width="2.7109375" customWidth="1"/>
    <col min="12563" max="12573" width="3.28515625" customWidth="1"/>
    <col min="12574" max="12574" width="3.7109375" customWidth="1"/>
    <col min="12575" max="12577" width="3.28515625" customWidth="1"/>
    <col min="12578" max="12578" width="4.7109375" customWidth="1"/>
    <col min="12579" max="12583" width="3.7109375" customWidth="1"/>
    <col min="12799" max="12799" width="19.140625" customWidth="1"/>
    <col min="12800" max="12800" width="20" customWidth="1"/>
    <col min="12801" max="12801" width="2.7109375" customWidth="1"/>
    <col min="12802" max="12802" width="25.28515625" customWidth="1"/>
    <col min="12803" max="12803" width="5.28515625" customWidth="1"/>
    <col min="12804" max="12818" width="2.7109375" customWidth="1"/>
    <col min="12819" max="12829" width="3.28515625" customWidth="1"/>
    <col min="12830" max="12830" width="3.7109375" customWidth="1"/>
    <col min="12831" max="12833" width="3.28515625" customWidth="1"/>
    <col min="12834" max="12834" width="4.7109375" customWidth="1"/>
    <col min="12835" max="12839" width="3.7109375" customWidth="1"/>
    <col min="13055" max="13055" width="19.140625" customWidth="1"/>
    <col min="13056" max="13056" width="20" customWidth="1"/>
    <col min="13057" max="13057" width="2.7109375" customWidth="1"/>
    <col min="13058" max="13058" width="25.28515625" customWidth="1"/>
    <col min="13059" max="13059" width="5.28515625" customWidth="1"/>
    <col min="13060" max="13074" width="2.7109375" customWidth="1"/>
    <col min="13075" max="13085" width="3.28515625" customWidth="1"/>
    <col min="13086" max="13086" width="3.7109375" customWidth="1"/>
    <col min="13087" max="13089" width="3.28515625" customWidth="1"/>
    <col min="13090" max="13090" width="4.7109375" customWidth="1"/>
    <col min="13091" max="13095" width="3.7109375" customWidth="1"/>
    <col min="13311" max="13311" width="19.140625" customWidth="1"/>
    <col min="13312" max="13312" width="20" customWidth="1"/>
    <col min="13313" max="13313" width="2.7109375" customWidth="1"/>
    <col min="13314" max="13314" width="25.28515625" customWidth="1"/>
    <col min="13315" max="13315" width="5.28515625" customWidth="1"/>
    <col min="13316" max="13330" width="2.7109375" customWidth="1"/>
    <col min="13331" max="13341" width="3.28515625" customWidth="1"/>
    <col min="13342" max="13342" width="3.7109375" customWidth="1"/>
    <col min="13343" max="13345" width="3.28515625" customWidth="1"/>
    <col min="13346" max="13346" width="4.7109375" customWidth="1"/>
    <col min="13347" max="13351" width="3.7109375" customWidth="1"/>
    <col min="13567" max="13567" width="19.140625" customWidth="1"/>
    <col min="13568" max="13568" width="20" customWidth="1"/>
    <col min="13569" max="13569" width="2.7109375" customWidth="1"/>
    <col min="13570" max="13570" width="25.28515625" customWidth="1"/>
    <col min="13571" max="13571" width="5.28515625" customWidth="1"/>
    <col min="13572" max="13586" width="2.7109375" customWidth="1"/>
    <col min="13587" max="13597" width="3.28515625" customWidth="1"/>
    <col min="13598" max="13598" width="3.7109375" customWidth="1"/>
    <col min="13599" max="13601" width="3.28515625" customWidth="1"/>
    <col min="13602" max="13602" width="4.7109375" customWidth="1"/>
    <col min="13603" max="13607" width="3.7109375" customWidth="1"/>
    <col min="13823" max="13823" width="19.140625" customWidth="1"/>
    <col min="13824" max="13824" width="20" customWidth="1"/>
    <col min="13825" max="13825" width="2.7109375" customWidth="1"/>
    <col min="13826" max="13826" width="25.28515625" customWidth="1"/>
    <col min="13827" max="13827" width="5.28515625" customWidth="1"/>
    <col min="13828" max="13842" width="2.7109375" customWidth="1"/>
    <col min="13843" max="13853" width="3.28515625" customWidth="1"/>
    <col min="13854" max="13854" width="3.7109375" customWidth="1"/>
    <col min="13855" max="13857" width="3.28515625" customWidth="1"/>
    <col min="13858" max="13858" width="4.7109375" customWidth="1"/>
    <col min="13859" max="13863" width="3.7109375" customWidth="1"/>
    <col min="14079" max="14079" width="19.140625" customWidth="1"/>
    <col min="14080" max="14080" width="20" customWidth="1"/>
    <col min="14081" max="14081" width="2.7109375" customWidth="1"/>
    <col min="14082" max="14082" width="25.28515625" customWidth="1"/>
    <col min="14083" max="14083" width="5.28515625" customWidth="1"/>
    <col min="14084" max="14098" width="2.7109375" customWidth="1"/>
    <col min="14099" max="14109" width="3.28515625" customWidth="1"/>
    <col min="14110" max="14110" width="3.7109375" customWidth="1"/>
    <col min="14111" max="14113" width="3.28515625" customWidth="1"/>
    <col min="14114" max="14114" width="4.7109375" customWidth="1"/>
    <col min="14115" max="14119" width="3.7109375" customWidth="1"/>
    <col min="14335" max="14335" width="19.140625" customWidth="1"/>
    <col min="14336" max="14336" width="20" customWidth="1"/>
    <col min="14337" max="14337" width="2.7109375" customWidth="1"/>
    <col min="14338" max="14338" width="25.28515625" customWidth="1"/>
    <col min="14339" max="14339" width="5.28515625" customWidth="1"/>
    <col min="14340" max="14354" width="2.7109375" customWidth="1"/>
    <col min="14355" max="14365" width="3.28515625" customWidth="1"/>
    <col min="14366" max="14366" width="3.7109375" customWidth="1"/>
    <col min="14367" max="14369" width="3.28515625" customWidth="1"/>
    <col min="14370" max="14370" width="4.7109375" customWidth="1"/>
    <col min="14371" max="14375" width="3.7109375" customWidth="1"/>
    <col min="14591" max="14591" width="19.140625" customWidth="1"/>
    <col min="14592" max="14592" width="20" customWidth="1"/>
    <col min="14593" max="14593" width="2.7109375" customWidth="1"/>
    <col min="14594" max="14594" width="25.28515625" customWidth="1"/>
    <col min="14595" max="14595" width="5.28515625" customWidth="1"/>
    <col min="14596" max="14610" width="2.7109375" customWidth="1"/>
    <col min="14611" max="14621" width="3.28515625" customWidth="1"/>
    <col min="14622" max="14622" width="3.7109375" customWidth="1"/>
    <col min="14623" max="14625" width="3.28515625" customWidth="1"/>
    <col min="14626" max="14626" width="4.7109375" customWidth="1"/>
    <col min="14627" max="14631" width="3.7109375" customWidth="1"/>
    <col min="14847" max="14847" width="19.140625" customWidth="1"/>
    <col min="14848" max="14848" width="20" customWidth="1"/>
    <col min="14849" max="14849" width="2.7109375" customWidth="1"/>
    <col min="14850" max="14850" width="25.28515625" customWidth="1"/>
    <col min="14851" max="14851" width="5.28515625" customWidth="1"/>
    <col min="14852" max="14866" width="2.7109375" customWidth="1"/>
    <col min="14867" max="14877" width="3.28515625" customWidth="1"/>
    <col min="14878" max="14878" width="3.7109375" customWidth="1"/>
    <col min="14879" max="14881" width="3.28515625" customWidth="1"/>
    <col min="14882" max="14882" width="4.7109375" customWidth="1"/>
    <col min="14883" max="14887" width="3.7109375" customWidth="1"/>
    <col min="15103" max="15103" width="19.140625" customWidth="1"/>
    <col min="15104" max="15104" width="20" customWidth="1"/>
    <col min="15105" max="15105" width="2.7109375" customWidth="1"/>
    <col min="15106" max="15106" width="25.28515625" customWidth="1"/>
    <col min="15107" max="15107" width="5.28515625" customWidth="1"/>
    <col min="15108" max="15122" width="2.7109375" customWidth="1"/>
    <col min="15123" max="15133" width="3.28515625" customWidth="1"/>
    <col min="15134" max="15134" width="3.7109375" customWidth="1"/>
    <col min="15135" max="15137" width="3.28515625" customWidth="1"/>
    <col min="15138" max="15138" width="4.7109375" customWidth="1"/>
    <col min="15139" max="15143" width="3.7109375" customWidth="1"/>
    <col min="15359" max="15359" width="19.140625" customWidth="1"/>
    <col min="15360" max="15360" width="20" customWidth="1"/>
    <col min="15361" max="15361" width="2.7109375" customWidth="1"/>
    <col min="15362" max="15362" width="25.28515625" customWidth="1"/>
    <col min="15363" max="15363" width="5.28515625" customWidth="1"/>
    <col min="15364" max="15378" width="2.7109375" customWidth="1"/>
    <col min="15379" max="15389" width="3.28515625" customWidth="1"/>
    <col min="15390" max="15390" width="3.7109375" customWidth="1"/>
    <col min="15391" max="15393" width="3.28515625" customWidth="1"/>
    <col min="15394" max="15394" width="4.7109375" customWidth="1"/>
    <col min="15395" max="15399" width="3.7109375" customWidth="1"/>
    <col min="15615" max="15615" width="19.140625" customWidth="1"/>
    <col min="15616" max="15616" width="20" customWidth="1"/>
    <col min="15617" max="15617" width="2.7109375" customWidth="1"/>
    <col min="15618" max="15618" width="25.28515625" customWidth="1"/>
    <col min="15619" max="15619" width="5.28515625" customWidth="1"/>
    <col min="15620" max="15634" width="2.7109375" customWidth="1"/>
    <col min="15635" max="15645" width="3.28515625" customWidth="1"/>
    <col min="15646" max="15646" width="3.7109375" customWidth="1"/>
    <col min="15647" max="15649" width="3.28515625" customWidth="1"/>
    <col min="15650" max="15650" width="4.7109375" customWidth="1"/>
    <col min="15651" max="15655" width="3.7109375" customWidth="1"/>
    <col min="15871" max="15871" width="19.140625" customWidth="1"/>
    <col min="15872" max="15872" width="20" customWidth="1"/>
    <col min="15873" max="15873" width="2.7109375" customWidth="1"/>
    <col min="15874" max="15874" width="25.28515625" customWidth="1"/>
    <col min="15875" max="15875" width="5.28515625" customWidth="1"/>
    <col min="15876" max="15890" width="2.7109375" customWidth="1"/>
    <col min="15891" max="15901" width="3.28515625" customWidth="1"/>
    <col min="15902" max="15902" width="3.7109375" customWidth="1"/>
    <col min="15903" max="15905" width="3.28515625" customWidth="1"/>
    <col min="15906" max="15906" width="4.7109375" customWidth="1"/>
    <col min="15907" max="15911" width="3.7109375" customWidth="1"/>
    <col min="16127" max="16127" width="19.140625" customWidth="1"/>
    <col min="16128" max="16128" width="20" customWidth="1"/>
    <col min="16129" max="16129" width="2.7109375" customWidth="1"/>
    <col min="16130" max="16130" width="25.28515625" customWidth="1"/>
    <col min="16131" max="16131" width="5.28515625" customWidth="1"/>
    <col min="16132" max="16146" width="2.7109375" customWidth="1"/>
    <col min="16147" max="16157" width="3.28515625" customWidth="1"/>
    <col min="16158" max="16158" width="3.7109375" customWidth="1"/>
    <col min="16159" max="16161" width="3.28515625" customWidth="1"/>
    <col min="16162" max="16162" width="4.7109375" customWidth="1"/>
    <col min="16163" max="16167" width="3.7109375" customWidth="1"/>
  </cols>
  <sheetData>
    <row r="1" spans="1:40" x14ac:dyDescent="0.2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</row>
    <row r="2" spans="1:40" x14ac:dyDescent="0.2">
      <c r="A2" s="149" t="s">
        <v>129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</row>
    <row r="3" spans="1:40" x14ac:dyDescent="0.2">
      <c r="A3" s="150" t="s">
        <v>130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</row>
    <row r="4" spans="1:40" ht="12.75" customHeight="1" x14ac:dyDescent="0.2">
      <c r="A4" s="149" t="s">
        <v>131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</row>
    <row r="5" spans="1:40" s="1" customFormat="1" ht="15.75" customHeight="1" x14ac:dyDescent="0.2">
      <c r="A5" s="151" t="s">
        <v>68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</row>
    <row r="6" spans="1:40" ht="15" customHeight="1" x14ac:dyDescent="0.2">
      <c r="A6" s="147" t="s">
        <v>1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</row>
    <row r="7" spans="1:40" ht="15" customHeight="1" x14ac:dyDescent="0.2">
      <c r="A7" s="129" t="s">
        <v>86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</row>
    <row r="8" spans="1:40" ht="15" customHeight="1" x14ac:dyDescent="0.2">
      <c r="A8" s="131" t="s">
        <v>2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</row>
    <row r="9" spans="1:40" ht="14.25" customHeight="1" x14ac:dyDescent="0.2">
      <c r="A9" s="211" t="s">
        <v>112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</row>
    <row r="10" spans="1:40" ht="15" customHeight="1" x14ac:dyDescent="0.2"/>
    <row r="11" spans="1:40" s="9" customFormat="1" ht="12.75" customHeight="1" x14ac:dyDescent="0.2">
      <c r="A11" s="137" t="s">
        <v>3</v>
      </c>
      <c r="B11" s="213" t="s">
        <v>4</v>
      </c>
      <c r="C11" s="214" t="s">
        <v>59</v>
      </c>
      <c r="D11" s="215" t="s">
        <v>6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5" t="s">
        <v>7</v>
      </c>
      <c r="O11" s="216"/>
      <c r="P11" s="216"/>
      <c r="Q11" s="216"/>
      <c r="R11" s="216"/>
      <c r="S11" s="216"/>
      <c r="T11" s="216"/>
      <c r="U11" s="216"/>
      <c r="V11" s="216"/>
      <c r="W11" s="216"/>
      <c r="X11" s="215" t="s">
        <v>8</v>
      </c>
      <c r="Y11" s="216"/>
      <c r="Z11" s="216"/>
      <c r="AA11" s="216"/>
      <c r="AB11" s="216"/>
      <c r="AC11" s="216"/>
      <c r="AD11" s="216"/>
      <c r="AE11" s="216"/>
      <c r="AF11" s="216"/>
      <c r="AG11" s="216"/>
      <c r="AH11" s="217" t="s">
        <v>9</v>
      </c>
      <c r="AI11" s="218" t="s">
        <v>10</v>
      </c>
      <c r="AJ11" s="219"/>
      <c r="AK11" s="219"/>
      <c r="AL11" s="219"/>
      <c r="AM11" s="164" t="s">
        <v>11</v>
      </c>
    </row>
    <row r="12" spans="1:40" s="9" customFormat="1" ht="9" customHeight="1" x14ac:dyDescent="0.2">
      <c r="A12" s="137"/>
      <c r="B12" s="213"/>
      <c r="C12" s="139"/>
      <c r="D12" s="162" t="s">
        <v>12</v>
      </c>
      <c r="E12" s="163"/>
      <c r="F12" s="163"/>
      <c r="G12" s="163"/>
      <c r="H12" s="164" t="s">
        <v>11</v>
      </c>
      <c r="I12" s="162" t="s">
        <v>13</v>
      </c>
      <c r="J12" s="163"/>
      <c r="K12" s="163"/>
      <c r="L12" s="163"/>
      <c r="M12" s="164" t="s">
        <v>11</v>
      </c>
      <c r="N12" s="166" t="s">
        <v>14</v>
      </c>
      <c r="O12" s="167"/>
      <c r="P12" s="167"/>
      <c r="Q12" s="167"/>
      <c r="R12" s="164" t="s">
        <v>11</v>
      </c>
      <c r="S12" s="166" t="s">
        <v>15</v>
      </c>
      <c r="T12" s="167"/>
      <c r="U12" s="167"/>
      <c r="V12" s="167"/>
      <c r="W12" s="164" t="s">
        <v>11</v>
      </c>
      <c r="X12" s="168" t="s">
        <v>16</v>
      </c>
      <c r="Y12" s="169"/>
      <c r="Z12" s="169"/>
      <c r="AA12" s="169"/>
      <c r="AB12" s="164" t="s">
        <v>11</v>
      </c>
      <c r="AC12" s="168" t="s">
        <v>17</v>
      </c>
      <c r="AD12" s="169"/>
      <c r="AE12" s="169"/>
      <c r="AF12" s="169"/>
      <c r="AG12" s="164" t="s">
        <v>11</v>
      </c>
      <c r="AH12" s="217"/>
      <c r="AI12" s="220"/>
      <c r="AJ12" s="155"/>
      <c r="AK12" s="155"/>
      <c r="AL12" s="155"/>
      <c r="AM12" s="221"/>
    </row>
    <row r="13" spans="1:40" s="19" customFormat="1" ht="12.75" customHeight="1" x14ac:dyDescent="0.2">
      <c r="A13" s="137"/>
      <c r="B13" s="213"/>
      <c r="C13" s="140"/>
      <c r="D13" s="10" t="s">
        <v>22</v>
      </c>
      <c r="E13" s="10" t="s">
        <v>19</v>
      </c>
      <c r="F13" s="11" t="s">
        <v>20</v>
      </c>
      <c r="G13" s="11" t="s">
        <v>21</v>
      </c>
      <c r="H13" s="165"/>
      <c r="I13" s="10" t="s">
        <v>22</v>
      </c>
      <c r="J13" s="10" t="s">
        <v>19</v>
      </c>
      <c r="K13" s="11" t="s">
        <v>20</v>
      </c>
      <c r="L13" s="11" t="s">
        <v>21</v>
      </c>
      <c r="M13" s="165"/>
      <c r="N13" s="12" t="s">
        <v>22</v>
      </c>
      <c r="O13" s="12" t="s">
        <v>19</v>
      </c>
      <c r="P13" s="13" t="s">
        <v>20</v>
      </c>
      <c r="Q13" s="13" t="s">
        <v>21</v>
      </c>
      <c r="R13" s="165"/>
      <c r="S13" s="12" t="s">
        <v>22</v>
      </c>
      <c r="T13" s="12"/>
      <c r="U13" s="13" t="s">
        <v>20</v>
      </c>
      <c r="V13" s="13" t="s">
        <v>21</v>
      </c>
      <c r="W13" s="165"/>
      <c r="X13" s="14" t="s">
        <v>22</v>
      </c>
      <c r="Y13" s="14" t="s">
        <v>19</v>
      </c>
      <c r="Z13" s="15" t="s">
        <v>20</v>
      </c>
      <c r="AA13" s="15" t="s">
        <v>21</v>
      </c>
      <c r="AB13" s="165"/>
      <c r="AC13" s="14" t="s">
        <v>22</v>
      </c>
      <c r="AD13" s="14" t="s">
        <v>19</v>
      </c>
      <c r="AE13" s="15" t="s">
        <v>20</v>
      </c>
      <c r="AF13" s="15" t="s">
        <v>21</v>
      </c>
      <c r="AG13" s="165"/>
      <c r="AH13" s="217"/>
      <c r="AI13" s="17" t="s">
        <v>22</v>
      </c>
      <c r="AJ13" s="17" t="s">
        <v>19</v>
      </c>
      <c r="AK13" s="18" t="s">
        <v>20</v>
      </c>
      <c r="AL13" s="18" t="s">
        <v>21</v>
      </c>
      <c r="AM13" s="165"/>
    </row>
    <row r="14" spans="1:40" s="3" customFormat="1" ht="20.100000000000001" customHeight="1" x14ac:dyDescent="0.2">
      <c r="A14" s="222" t="s">
        <v>113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4"/>
    </row>
    <row r="15" spans="1:40" s="3" customFormat="1" ht="21.95" customHeight="1" x14ac:dyDescent="0.2">
      <c r="A15" s="27">
        <v>1</v>
      </c>
      <c r="B15" s="26" t="s">
        <v>103</v>
      </c>
      <c r="C15" s="27" t="s">
        <v>45</v>
      </c>
      <c r="D15" s="28"/>
      <c r="E15" s="28"/>
      <c r="F15" s="28"/>
      <c r="G15" s="28"/>
      <c r="H15" s="29"/>
      <c r="I15" s="28"/>
      <c r="J15" s="28"/>
      <c r="K15" s="28"/>
      <c r="L15" s="85"/>
      <c r="M15" s="31"/>
      <c r="N15" s="30"/>
      <c r="O15" s="30"/>
      <c r="P15" s="30"/>
      <c r="Q15" s="30"/>
      <c r="R15" s="29"/>
      <c r="S15" s="30">
        <v>15</v>
      </c>
      <c r="T15" s="30">
        <v>15</v>
      </c>
      <c r="U15" s="30"/>
      <c r="V15" s="96">
        <v>15</v>
      </c>
      <c r="W15" s="31">
        <v>4</v>
      </c>
      <c r="X15" s="32"/>
      <c r="Y15" s="32"/>
      <c r="Z15" s="32"/>
      <c r="AA15" s="32"/>
      <c r="AB15" s="31"/>
      <c r="AC15" s="32"/>
      <c r="AD15" s="32"/>
      <c r="AE15" s="32"/>
      <c r="AF15" s="32"/>
      <c r="AG15" s="31"/>
      <c r="AH15" s="87">
        <f>AI15+AJ15++AK15+AL15</f>
        <v>45</v>
      </c>
      <c r="AI15" s="36">
        <f t="shared" ref="AI15:AM24" si="0">D15+I15+N15+S15+X15+AC15</f>
        <v>15</v>
      </c>
      <c r="AJ15" s="36">
        <f t="shared" si="0"/>
        <v>15</v>
      </c>
      <c r="AK15" s="36">
        <f t="shared" si="0"/>
        <v>0</v>
      </c>
      <c r="AL15" s="36">
        <f t="shared" si="0"/>
        <v>15</v>
      </c>
      <c r="AM15" s="88">
        <f t="shared" si="0"/>
        <v>4</v>
      </c>
    </row>
    <row r="16" spans="1:40" s="3" customFormat="1" ht="21.95" customHeight="1" x14ac:dyDescent="0.2">
      <c r="A16" s="27">
        <v>2</v>
      </c>
      <c r="B16" s="26" t="s">
        <v>82</v>
      </c>
      <c r="C16" s="27" t="s">
        <v>46</v>
      </c>
      <c r="D16" s="28"/>
      <c r="E16" s="28"/>
      <c r="F16" s="28"/>
      <c r="G16" s="28"/>
      <c r="H16" s="29"/>
      <c r="I16" s="28"/>
      <c r="J16" s="28"/>
      <c r="K16" s="28"/>
      <c r="L16" s="85"/>
      <c r="M16" s="31"/>
      <c r="N16" s="30"/>
      <c r="O16" s="30"/>
      <c r="P16" s="30"/>
      <c r="Q16" s="30"/>
      <c r="R16" s="29"/>
      <c r="S16" s="30">
        <v>15</v>
      </c>
      <c r="T16" s="30">
        <v>15</v>
      </c>
      <c r="U16" s="30"/>
      <c r="V16" s="86"/>
      <c r="W16" s="29">
        <v>4</v>
      </c>
      <c r="X16" s="32"/>
      <c r="Y16" s="32"/>
      <c r="Z16" s="32"/>
      <c r="AA16" s="32"/>
      <c r="AB16" s="31"/>
      <c r="AC16" s="32"/>
      <c r="AD16" s="32"/>
      <c r="AE16" s="32"/>
      <c r="AF16" s="32"/>
      <c r="AG16" s="31"/>
      <c r="AH16" s="87">
        <f>AI16+AJ16++AK16+AL16</f>
        <v>30</v>
      </c>
      <c r="AI16" s="36">
        <f>D16+I16+N16+S16+X16+AC16</f>
        <v>15</v>
      </c>
      <c r="AJ16" s="36">
        <f>E16+J16+O16+T16+Y16+AD16</f>
        <v>15</v>
      </c>
      <c r="AK16" s="36">
        <f>F16+K16+P16+U16+Z16+AE16</f>
        <v>0</v>
      </c>
      <c r="AL16" s="36">
        <f>G16+L16+Q16+V16+AA16+AF16</f>
        <v>0</v>
      </c>
      <c r="AM16" s="88">
        <f>H16+M16+R16+W16+AB16+AG16</f>
        <v>4</v>
      </c>
      <c r="AN16" s="97"/>
    </row>
    <row r="17" spans="1:40" s="3" customFormat="1" ht="21.95" customHeight="1" x14ac:dyDescent="0.2">
      <c r="A17" s="27">
        <v>3</v>
      </c>
      <c r="B17" s="26" t="s">
        <v>125</v>
      </c>
      <c r="C17" s="27" t="s">
        <v>60</v>
      </c>
      <c r="D17" s="28"/>
      <c r="E17" s="28"/>
      <c r="F17" s="28"/>
      <c r="G17" s="28"/>
      <c r="H17" s="29"/>
      <c r="I17" s="28"/>
      <c r="J17" s="28"/>
      <c r="K17" s="28"/>
      <c r="L17" s="85"/>
      <c r="M17" s="31"/>
      <c r="N17" s="30"/>
      <c r="O17" s="30"/>
      <c r="P17" s="30"/>
      <c r="Q17" s="30"/>
      <c r="R17" s="29"/>
      <c r="S17" s="30"/>
      <c r="T17" s="30"/>
      <c r="U17" s="30"/>
      <c r="V17" s="86"/>
      <c r="W17" s="31"/>
      <c r="X17" s="32">
        <v>15</v>
      </c>
      <c r="Y17" s="32">
        <v>15</v>
      </c>
      <c r="Z17" s="32"/>
      <c r="AA17" s="32">
        <v>15</v>
      </c>
      <c r="AB17" s="31">
        <v>4</v>
      </c>
      <c r="AC17" s="32"/>
      <c r="AD17" s="32"/>
      <c r="AE17" s="32"/>
      <c r="AF17" s="32"/>
      <c r="AG17" s="31"/>
      <c r="AH17" s="87">
        <f t="shared" ref="AH17:AH24" si="1">AI17+AJ17++AK17+AL17</f>
        <v>45</v>
      </c>
      <c r="AI17" s="36">
        <f t="shared" si="0"/>
        <v>15</v>
      </c>
      <c r="AJ17" s="36">
        <f t="shared" si="0"/>
        <v>15</v>
      </c>
      <c r="AK17" s="36">
        <f t="shared" si="0"/>
        <v>0</v>
      </c>
      <c r="AL17" s="36">
        <f t="shared" si="0"/>
        <v>15</v>
      </c>
      <c r="AM17" s="88">
        <f t="shared" si="0"/>
        <v>4</v>
      </c>
    </row>
    <row r="18" spans="1:40" s="3" customFormat="1" ht="21.95" customHeight="1" x14ac:dyDescent="0.2">
      <c r="A18" s="27">
        <v>4</v>
      </c>
      <c r="B18" s="26" t="s">
        <v>109</v>
      </c>
      <c r="C18" s="27" t="s">
        <v>61</v>
      </c>
      <c r="D18" s="28"/>
      <c r="E18" s="28"/>
      <c r="F18" s="28"/>
      <c r="G18" s="28"/>
      <c r="H18" s="31"/>
      <c r="I18" s="28"/>
      <c r="J18" s="28"/>
      <c r="K18" s="28"/>
      <c r="L18" s="28"/>
      <c r="M18" s="31"/>
      <c r="N18" s="30"/>
      <c r="O18" s="30"/>
      <c r="P18" s="30"/>
      <c r="Q18" s="30"/>
      <c r="R18" s="31"/>
      <c r="S18" s="30"/>
      <c r="T18" s="30"/>
      <c r="U18" s="30"/>
      <c r="V18" s="30"/>
      <c r="W18" s="31"/>
      <c r="X18" s="32">
        <v>15</v>
      </c>
      <c r="Y18" s="32"/>
      <c r="Z18" s="32"/>
      <c r="AA18" s="32">
        <v>15</v>
      </c>
      <c r="AB18" s="31">
        <v>2</v>
      </c>
      <c r="AC18" s="32"/>
      <c r="AD18" s="32"/>
      <c r="AE18" s="32"/>
      <c r="AF18" s="32"/>
      <c r="AG18" s="31"/>
      <c r="AH18" s="87">
        <f t="shared" si="1"/>
        <v>30</v>
      </c>
      <c r="AI18" s="36">
        <f t="shared" si="0"/>
        <v>15</v>
      </c>
      <c r="AJ18" s="36">
        <f t="shared" si="0"/>
        <v>0</v>
      </c>
      <c r="AK18" s="36">
        <f t="shared" si="0"/>
        <v>0</v>
      </c>
      <c r="AL18" s="36">
        <f t="shared" si="0"/>
        <v>15</v>
      </c>
      <c r="AM18" s="88">
        <f t="shared" si="0"/>
        <v>2</v>
      </c>
    </row>
    <row r="19" spans="1:40" s="3" customFormat="1" ht="21.95" customHeight="1" x14ac:dyDescent="0.2">
      <c r="A19" s="27">
        <v>5</v>
      </c>
      <c r="B19" s="26" t="s">
        <v>81</v>
      </c>
      <c r="C19" s="27" t="s">
        <v>61</v>
      </c>
      <c r="D19" s="28"/>
      <c r="E19" s="28"/>
      <c r="F19" s="28"/>
      <c r="G19" s="28"/>
      <c r="H19" s="31"/>
      <c r="I19" s="28"/>
      <c r="J19" s="28"/>
      <c r="K19" s="28"/>
      <c r="L19" s="28"/>
      <c r="M19" s="31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>
        <v>15</v>
      </c>
      <c r="Y19" s="32"/>
      <c r="Z19" s="32"/>
      <c r="AA19" s="32">
        <v>15</v>
      </c>
      <c r="AB19" s="31">
        <v>3</v>
      </c>
      <c r="AC19" s="32"/>
      <c r="AD19" s="32"/>
      <c r="AE19" s="32"/>
      <c r="AF19" s="32"/>
      <c r="AG19" s="31"/>
      <c r="AH19" s="87">
        <f t="shared" si="1"/>
        <v>30</v>
      </c>
      <c r="AI19" s="36">
        <f t="shared" si="0"/>
        <v>15</v>
      </c>
      <c r="AJ19" s="36">
        <f t="shared" si="0"/>
        <v>0</v>
      </c>
      <c r="AK19" s="36">
        <f t="shared" si="0"/>
        <v>0</v>
      </c>
      <c r="AL19" s="36">
        <f t="shared" si="0"/>
        <v>15</v>
      </c>
      <c r="AM19" s="88">
        <f t="shared" si="0"/>
        <v>3</v>
      </c>
    </row>
    <row r="20" spans="1:40" s="3" customFormat="1" ht="21.95" customHeight="1" x14ac:dyDescent="0.2">
      <c r="A20" s="27">
        <v>6</v>
      </c>
      <c r="B20" s="26" t="s">
        <v>126</v>
      </c>
      <c r="C20" s="27" t="s">
        <v>61</v>
      </c>
      <c r="D20" s="28"/>
      <c r="E20" s="28"/>
      <c r="F20" s="28"/>
      <c r="G20" s="28"/>
      <c r="H20" s="31"/>
      <c r="I20" s="28"/>
      <c r="J20" s="28"/>
      <c r="K20" s="28"/>
      <c r="L20" s="28"/>
      <c r="M20" s="31"/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32">
        <v>15</v>
      </c>
      <c r="Y20" s="32"/>
      <c r="Z20" s="32"/>
      <c r="AA20" s="32">
        <v>15</v>
      </c>
      <c r="AB20" s="29">
        <v>3</v>
      </c>
      <c r="AC20" s="32"/>
      <c r="AD20" s="32"/>
      <c r="AE20" s="32"/>
      <c r="AF20" s="32"/>
      <c r="AG20" s="31"/>
      <c r="AH20" s="87">
        <f t="shared" si="1"/>
        <v>30</v>
      </c>
      <c r="AI20" s="36">
        <f t="shared" si="0"/>
        <v>15</v>
      </c>
      <c r="AJ20" s="36">
        <f t="shared" si="0"/>
        <v>0</v>
      </c>
      <c r="AK20" s="36">
        <f t="shared" si="0"/>
        <v>0</v>
      </c>
      <c r="AL20" s="36">
        <f t="shared" si="0"/>
        <v>15</v>
      </c>
      <c r="AM20" s="88">
        <f t="shared" si="0"/>
        <v>3</v>
      </c>
    </row>
    <row r="21" spans="1:40" s="3" customFormat="1" ht="21.95" customHeight="1" x14ac:dyDescent="0.2">
      <c r="A21" s="27">
        <v>7</v>
      </c>
      <c r="B21" s="26" t="s">
        <v>97</v>
      </c>
      <c r="C21" s="27" t="s">
        <v>62</v>
      </c>
      <c r="D21" s="28"/>
      <c r="E21" s="28"/>
      <c r="F21" s="28"/>
      <c r="G21" s="28"/>
      <c r="H21" s="31"/>
      <c r="I21" s="28"/>
      <c r="J21" s="28"/>
      <c r="K21" s="28"/>
      <c r="L21" s="28"/>
      <c r="M21" s="31"/>
      <c r="N21" s="30"/>
      <c r="O21" s="30"/>
      <c r="P21" s="30"/>
      <c r="Q21" s="30"/>
      <c r="R21" s="31"/>
      <c r="S21" s="30"/>
      <c r="T21" s="30"/>
      <c r="U21" s="30"/>
      <c r="V21" s="30"/>
      <c r="W21" s="31"/>
      <c r="X21" s="32"/>
      <c r="Y21" s="32"/>
      <c r="Z21" s="32"/>
      <c r="AA21" s="32"/>
      <c r="AB21" s="31"/>
      <c r="AC21" s="32">
        <v>15</v>
      </c>
      <c r="AD21" s="32">
        <v>15</v>
      </c>
      <c r="AE21" s="32"/>
      <c r="AF21" s="32">
        <v>15</v>
      </c>
      <c r="AG21" s="31">
        <v>3</v>
      </c>
      <c r="AH21" s="87">
        <f>AI21+AJ21++AK21+AL21</f>
        <v>45</v>
      </c>
      <c r="AI21" s="36">
        <f>D21+I21+N21+S21+X21+AC21</f>
        <v>15</v>
      </c>
      <c r="AJ21" s="36">
        <f>E21+J21+O21+T21+Y21+AD21</f>
        <v>15</v>
      </c>
      <c r="AK21" s="36">
        <f>F21+K21+P21+U21+Z21+AE21</f>
        <v>0</v>
      </c>
      <c r="AL21" s="36">
        <f>G21+L21+Q21+V21+AA21+AF21</f>
        <v>15</v>
      </c>
      <c r="AM21" s="88">
        <f>H21+M21+R21+W21+AB21+AG21</f>
        <v>3</v>
      </c>
    </row>
    <row r="22" spans="1:40" s="3" customFormat="1" ht="21.95" customHeight="1" x14ac:dyDescent="0.2">
      <c r="A22" s="27">
        <v>8</v>
      </c>
      <c r="B22" s="67" t="s">
        <v>95</v>
      </c>
      <c r="C22" s="27" t="s">
        <v>93</v>
      </c>
      <c r="D22" s="28"/>
      <c r="E22" s="28"/>
      <c r="F22" s="28"/>
      <c r="G22" s="28"/>
      <c r="H22" s="31"/>
      <c r="I22" s="28"/>
      <c r="J22" s="28"/>
      <c r="K22" s="28"/>
      <c r="L22" s="28"/>
      <c r="M22" s="31"/>
      <c r="N22" s="30"/>
      <c r="O22" s="30"/>
      <c r="P22" s="30"/>
      <c r="Q22" s="30"/>
      <c r="R22" s="31"/>
      <c r="S22" s="30"/>
      <c r="T22" s="30"/>
      <c r="U22" s="30"/>
      <c r="V22" s="30"/>
      <c r="W22" s="31"/>
      <c r="X22" s="32"/>
      <c r="Y22" s="32"/>
      <c r="Z22" s="32"/>
      <c r="AA22" s="32"/>
      <c r="AB22" s="31"/>
      <c r="AC22" s="32">
        <v>15</v>
      </c>
      <c r="AD22" s="32">
        <v>15</v>
      </c>
      <c r="AE22" s="32"/>
      <c r="AF22" s="32"/>
      <c r="AG22" s="31">
        <v>3</v>
      </c>
      <c r="AH22" s="87">
        <f t="shared" si="1"/>
        <v>30</v>
      </c>
      <c r="AI22" s="36">
        <f t="shared" si="0"/>
        <v>15</v>
      </c>
      <c r="AJ22" s="36">
        <f t="shared" si="0"/>
        <v>15</v>
      </c>
      <c r="AK22" s="36">
        <f t="shared" si="0"/>
        <v>0</v>
      </c>
      <c r="AL22" s="36">
        <f t="shared" si="0"/>
        <v>0</v>
      </c>
      <c r="AM22" s="88">
        <f t="shared" si="0"/>
        <v>3</v>
      </c>
      <c r="AN22" s="99"/>
    </row>
    <row r="23" spans="1:40" s="3" customFormat="1" ht="21.95" customHeight="1" x14ac:dyDescent="0.2">
      <c r="A23" s="27">
        <v>9</v>
      </c>
      <c r="B23" s="26" t="s">
        <v>96</v>
      </c>
      <c r="C23" s="27" t="s">
        <v>51</v>
      </c>
      <c r="D23" s="28"/>
      <c r="E23" s="28"/>
      <c r="F23" s="28"/>
      <c r="G23" s="28"/>
      <c r="H23" s="31"/>
      <c r="I23" s="28"/>
      <c r="J23" s="28"/>
      <c r="K23" s="28"/>
      <c r="L23" s="28"/>
      <c r="M23" s="31"/>
      <c r="N23" s="30"/>
      <c r="O23" s="30"/>
      <c r="P23" s="30"/>
      <c r="Q23" s="30"/>
      <c r="R23" s="31"/>
      <c r="S23" s="30"/>
      <c r="T23" s="30"/>
      <c r="U23" s="30"/>
      <c r="V23" s="30"/>
      <c r="W23" s="31"/>
      <c r="X23" s="32"/>
      <c r="Y23" s="32"/>
      <c r="Z23" s="32"/>
      <c r="AA23" s="32"/>
      <c r="AB23" s="31"/>
      <c r="AC23" s="32">
        <v>15</v>
      </c>
      <c r="AD23" s="32">
        <v>15</v>
      </c>
      <c r="AE23" s="32"/>
      <c r="AF23" s="32"/>
      <c r="AG23" s="31">
        <v>3</v>
      </c>
      <c r="AH23" s="87">
        <f t="shared" si="1"/>
        <v>30</v>
      </c>
      <c r="AI23" s="36">
        <f t="shared" si="0"/>
        <v>15</v>
      </c>
      <c r="AJ23" s="36">
        <f t="shared" si="0"/>
        <v>15</v>
      </c>
      <c r="AK23" s="36">
        <f t="shared" si="0"/>
        <v>0</v>
      </c>
      <c r="AL23" s="36">
        <f t="shared" si="0"/>
        <v>0</v>
      </c>
      <c r="AM23" s="88">
        <f t="shared" si="0"/>
        <v>3</v>
      </c>
    </row>
    <row r="24" spans="1:40" s="3" customFormat="1" ht="31.5" customHeight="1" x14ac:dyDescent="0.2">
      <c r="A24" s="27">
        <v>10</v>
      </c>
      <c r="B24" s="26" t="s">
        <v>104</v>
      </c>
      <c r="C24" s="27" t="s">
        <v>51</v>
      </c>
      <c r="D24" s="28"/>
      <c r="E24" s="28"/>
      <c r="F24" s="28"/>
      <c r="G24" s="28"/>
      <c r="H24" s="31"/>
      <c r="I24" s="28"/>
      <c r="J24" s="28"/>
      <c r="K24" s="28"/>
      <c r="L24" s="28"/>
      <c r="M24" s="31"/>
      <c r="N24" s="30"/>
      <c r="O24" s="30"/>
      <c r="P24" s="30"/>
      <c r="Q24" s="30"/>
      <c r="R24" s="31"/>
      <c r="S24" s="30"/>
      <c r="T24" s="30"/>
      <c r="U24" s="30"/>
      <c r="V24" s="30"/>
      <c r="W24" s="31"/>
      <c r="X24" s="32"/>
      <c r="Y24" s="32"/>
      <c r="Z24" s="32"/>
      <c r="AA24" s="32"/>
      <c r="AB24" s="31"/>
      <c r="AC24" s="32">
        <v>15</v>
      </c>
      <c r="AD24" s="32"/>
      <c r="AE24" s="32">
        <v>15</v>
      </c>
      <c r="AF24" s="32"/>
      <c r="AG24" s="31">
        <v>3</v>
      </c>
      <c r="AH24" s="87">
        <f t="shared" si="1"/>
        <v>30</v>
      </c>
      <c r="AI24" s="36">
        <f t="shared" si="0"/>
        <v>15</v>
      </c>
      <c r="AJ24" s="36">
        <f t="shared" si="0"/>
        <v>0</v>
      </c>
      <c r="AK24" s="36">
        <f t="shared" si="0"/>
        <v>15</v>
      </c>
      <c r="AL24" s="36">
        <f t="shared" si="0"/>
        <v>0</v>
      </c>
      <c r="AM24" s="88">
        <f t="shared" si="0"/>
        <v>3</v>
      </c>
      <c r="AN24"/>
    </row>
    <row r="25" spans="1:40" s="92" customFormat="1" ht="21.75" customHeight="1" x14ac:dyDescent="0.2">
      <c r="A25" s="225" t="s">
        <v>63</v>
      </c>
      <c r="B25" s="226"/>
      <c r="C25" s="226"/>
      <c r="D25" s="58">
        <f t="shared" ref="D25:AG25" si="2">SUM(D15:D24)</f>
        <v>0</v>
      </c>
      <c r="E25" s="58">
        <f t="shared" si="2"/>
        <v>0</v>
      </c>
      <c r="F25" s="58">
        <f t="shared" si="2"/>
        <v>0</v>
      </c>
      <c r="G25" s="58">
        <f t="shared" si="2"/>
        <v>0</v>
      </c>
      <c r="H25" s="89">
        <f t="shared" si="2"/>
        <v>0</v>
      </c>
      <c r="I25" s="58">
        <f t="shared" si="2"/>
        <v>0</v>
      </c>
      <c r="J25" s="58">
        <f t="shared" si="2"/>
        <v>0</v>
      </c>
      <c r="K25" s="58">
        <f t="shared" si="2"/>
        <v>0</v>
      </c>
      <c r="L25" s="58">
        <f t="shared" si="2"/>
        <v>0</v>
      </c>
      <c r="M25" s="89">
        <f t="shared" si="2"/>
        <v>0</v>
      </c>
      <c r="N25" s="59">
        <f t="shared" si="2"/>
        <v>0</v>
      </c>
      <c r="O25" s="59">
        <f t="shared" si="2"/>
        <v>0</v>
      </c>
      <c r="P25" s="59">
        <f t="shared" si="2"/>
        <v>0</v>
      </c>
      <c r="Q25" s="59">
        <f t="shared" si="2"/>
        <v>0</v>
      </c>
      <c r="R25" s="89">
        <f t="shared" si="2"/>
        <v>0</v>
      </c>
      <c r="S25" s="59">
        <f t="shared" si="2"/>
        <v>30</v>
      </c>
      <c r="T25" s="59">
        <f t="shared" si="2"/>
        <v>30</v>
      </c>
      <c r="U25" s="59">
        <f t="shared" si="2"/>
        <v>0</v>
      </c>
      <c r="V25" s="59">
        <f t="shared" si="2"/>
        <v>15</v>
      </c>
      <c r="W25" s="89">
        <f t="shared" si="2"/>
        <v>8</v>
      </c>
      <c r="X25" s="60">
        <f t="shared" si="2"/>
        <v>60</v>
      </c>
      <c r="Y25" s="60">
        <f t="shared" si="2"/>
        <v>15</v>
      </c>
      <c r="Z25" s="60">
        <f t="shared" si="2"/>
        <v>0</v>
      </c>
      <c r="AA25" s="60">
        <f t="shared" si="2"/>
        <v>60</v>
      </c>
      <c r="AB25" s="89">
        <f t="shared" si="2"/>
        <v>12</v>
      </c>
      <c r="AC25" s="60">
        <f t="shared" si="2"/>
        <v>60</v>
      </c>
      <c r="AD25" s="60">
        <f t="shared" si="2"/>
        <v>45</v>
      </c>
      <c r="AE25" s="60">
        <f t="shared" si="2"/>
        <v>15</v>
      </c>
      <c r="AF25" s="60">
        <f t="shared" si="2"/>
        <v>15</v>
      </c>
      <c r="AG25" s="89">
        <f t="shared" si="2"/>
        <v>12</v>
      </c>
      <c r="AH25" s="87">
        <f>AI25+AJ25+AK25+AL25</f>
        <v>345</v>
      </c>
      <c r="AI25" s="90">
        <f>SUM(AI15:AI24)</f>
        <v>150</v>
      </c>
      <c r="AJ25" s="90">
        <f>SUM(AJ15:AJ24)</f>
        <v>90</v>
      </c>
      <c r="AK25" s="90">
        <f>SUM(AK15:AK24)</f>
        <v>15</v>
      </c>
      <c r="AL25" s="90">
        <f>SUM(AL15:AL24)</f>
        <v>90</v>
      </c>
      <c r="AM25" s="91">
        <f>SUM(AM15:AM24)</f>
        <v>32</v>
      </c>
    </row>
    <row r="26" spans="1:40" ht="11.25" customHeight="1" x14ac:dyDescent="0.2">
      <c r="A26" s="3"/>
      <c r="B26" s="3"/>
      <c r="C26" s="93"/>
      <c r="D26" s="63"/>
      <c r="E26" s="63"/>
      <c r="F26" s="63"/>
      <c r="G26" s="63"/>
      <c r="H26" s="63"/>
      <c r="I26" s="63"/>
      <c r="J26" s="63"/>
      <c r="K26" s="63"/>
      <c r="L26" s="63"/>
      <c r="M26" s="64"/>
      <c r="N26" s="63"/>
      <c r="O26" s="63"/>
      <c r="P26" s="63"/>
      <c r="Q26" s="63"/>
      <c r="R26" s="63"/>
      <c r="S26" s="63"/>
      <c r="T26" s="63"/>
      <c r="U26" s="63"/>
      <c r="V26" s="63"/>
      <c r="W26" s="94"/>
      <c r="X26" s="63"/>
      <c r="Y26" s="63"/>
      <c r="Z26" s="63"/>
      <c r="AA26" s="63"/>
      <c r="AB26" s="63"/>
      <c r="AC26" s="63"/>
      <c r="AD26" s="63"/>
      <c r="AE26" s="63"/>
      <c r="AF26" s="63"/>
      <c r="AG26" s="94"/>
      <c r="AH26" s="65"/>
      <c r="AI26" s="65"/>
      <c r="AJ26" s="65"/>
      <c r="AK26" s="65"/>
      <c r="AL26" s="65"/>
      <c r="AM26" s="95"/>
    </row>
    <row r="28" spans="1:40" x14ac:dyDescent="0.2">
      <c r="B28" s="4"/>
      <c r="C28" s="78"/>
      <c r="G28" s="79"/>
      <c r="H28" s="78"/>
      <c r="L28" s="6"/>
      <c r="M28" s="80"/>
      <c r="Q28" s="81"/>
      <c r="R28" s="78"/>
      <c r="V28" s="79"/>
      <c r="W28" s="80"/>
      <c r="AA28" s="81"/>
      <c r="AB28" s="78"/>
      <c r="AF28" s="79"/>
      <c r="AG28" s="82"/>
      <c r="AH28" s="83"/>
      <c r="AL28" s="84"/>
      <c r="AM28"/>
    </row>
    <row r="29" spans="1:40" x14ac:dyDescent="0.2">
      <c r="B29" s="4"/>
      <c r="C29" s="78"/>
      <c r="G29" s="79"/>
      <c r="H29" s="78"/>
      <c r="L29" s="6"/>
      <c r="M29" s="80"/>
      <c r="Q29" s="81"/>
      <c r="R29" s="78"/>
      <c r="V29" s="79"/>
      <c r="W29" s="80"/>
      <c r="AA29" s="81"/>
      <c r="AB29" s="78"/>
      <c r="AF29" s="79"/>
      <c r="AG29" s="82"/>
      <c r="AH29" s="83"/>
      <c r="AL29" s="84"/>
      <c r="AM29"/>
    </row>
    <row r="30" spans="1:40" x14ac:dyDescent="0.2">
      <c r="B30" s="4"/>
      <c r="C30" s="78"/>
      <c r="G30" s="79"/>
      <c r="H30" s="78"/>
      <c r="L30" s="6"/>
      <c r="M30" s="80"/>
      <c r="Q30" s="81"/>
      <c r="R30" s="78"/>
      <c r="V30" s="79"/>
      <c r="W30" s="80"/>
      <c r="AA30" s="81"/>
      <c r="AB30" s="78"/>
      <c r="AF30" s="79"/>
      <c r="AG30" s="82"/>
      <c r="AH30" s="83"/>
      <c r="AL30" s="84"/>
      <c r="AM30"/>
    </row>
    <row r="31" spans="1:40" x14ac:dyDescent="0.2">
      <c r="B31" s="4"/>
      <c r="C31" s="78"/>
      <c r="G31" s="79"/>
      <c r="H31" s="78"/>
      <c r="L31" s="6"/>
      <c r="M31" s="80"/>
      <c r="Q31" s="81"/>
      <c r="R31" s="78"/>
      <c r="V31" s="79"/>
      <c r="W31" s="80"/>
      <c r="AA31" s="81"/>
      <c r="AB31" s="78"/>
      <c r="AF31" s="79"/>
      <c r="AG31" s="82"/>
      <c r="AH31" s="83"/>
      <c r="AL31" s="84"/>
      <c r="AM31"/>
    </row>
    <row r="32" spans="1:40" x14ac:dyDescent="0.2">
      <c r="B32" s="4"/>
      <c r="C32" s="78"/>
      <c r="G32" s="79"/>
      <c r="H32" s="78"/>
      <c r="L32" s="6"/>
      <c r="M32" s="80"/>
      <c r="Q32" s="81"/>
      <c r="R32" s="78"/>
      <c r="V32" s="79"/>
      <c r="W32" s="80"/>
      <c r="AA32" s="81"/>
      <c r="AB32" s="78"/>
      <c r="AF32" s="79"/>
      <c r="AG32" s="82"/>
      <c r="AH32" s="83"/>
      <c r="AL32" s="84"/>
      <c r="AM32"/>
    </row>
    <row r="33" spans="2:39" x14ac:dyDescent="0.2">
      <c r="B33" s="4"/>
      <c r="C33" s="78"/>
      <c r="G33" s="79"/>
      <c r="H33" s="78"/>
      <c r="L33" s="6"/>
      <c r="M33" s="80"/>
      <c r="Q33" s="81"/>
      <c r="R33" s="78"/>
      <c r="V33" s="79"/>
      <c r="W33" s="80"/>
      <c r="AA33" s="81"/>
      <c r="AB33" s="78"/>
      <c r="AF33" s="79"/>
      <c r="AG33" s="82"/>
      <c r="AH33" s="83"/>
      <c r="AL33" s="84"/>
      <c r="AM33"/>
    </row>
    <row r="34" spans="2:39" x14ac:dyDescent="0.2">
      <c r="B34" s="4"/>
      <c r="C34" s="78"/>
      <c r="G34" s="79"/>
      <c r="H34" s="78"/>
      <c r="L34" s="6"/>
      <c r="M34" s="80"/>
      <c r="Q34" s="81"/>
      <c r="R34" s="78"/>
      <c r="V34" s="79"/>
      <c r="W34" s="80"/>
      <c r="AA34" s="81"/>
      <c r="AB34" s="78"/>
      <c r="AF34" s="79"/>
      <c r="AG34" s="82"/>
      <c r="AH34" s="83"/>
      <c r="AL34" s="84"/>
      <c r="AM34"/>
    </row>
    <row r="35" spans="2:39" x14ac:dyDescent="0.2">
      <c r="B35" s="4"/>
      <c r="C35" s="78"/>
      <c r="G35" s="79"/>
      <c r="H35" s="78"/>
      <c r="L35" s="6"/>
      <c r="M35" s="80"/>
      <c r="Q35" s="81"/>
      <c r="R35" s="78"/>
      <c r="V35" s="79"/>
      <c r="W35" s="80"/>
      <c r="AA35" s="81"/>
      <c r="AB35" s="78"/>
      <c r="AF35" s="79"/>
      <c r="AG35" s="82"/>
      <c r="AH35" s="83"/>
      <c r="AL35" s="84"/>
      <c r="AM35"/>
    </row>
    <row r="36" spans="2:39" x14ac:dyDescent="0.2">
      <c r="B36" s="4"/>
      <c r="C36" s="78"/>
      <c r="G36" s="79"/>
      <c r="H36" s="78"/>
      <c r="L36" s="6"/>
      <c r="M36" s="80"/>
      <c r="Q36" s="81"/>
      <c r="R36" s="78"/>
      <c r="V36" s="79"/>
      <c r="W36" s="80"/>
      <c r="AA36" s="81"/>
      <c r="AB36" s="78"/>
      <c r="AF36" s="79"/>
      <c r="AG36" s="82"/>
      <c r="AH36" s="83"/>
      <c r="AL36" s="84"/>
      <c r="AM36"/>
    </row>
    <row r="37" spans="2:39" x14ac:dyDescent="0.2">
      <c r="B37" s="4"/>
      <c r="C37" s="78"/>
      <c r="G37" s="79"/>
      <c r="H37" s="78"/>
      <c r="L37" s="6"/>
      <c r="M37" s="80"/>
      <c r="Q37" s="81"/>
      <c r="R37" s="78"/>
      <c r="V37" s="79"/>
      <c r="W37" s="80"/>
      <c r="AA37" s="81"/>
      <c r="AB37" s="78"/>
      <c r="AF37" s="79"/>
      <c r="AG37" s="82"/>
      <c r="AH37" s="83"/>
      <c r="AL37" s="84"/>
      <c r="AM37"/>
    </row>
    <row r="38" spans="2:39" x14ac:dyDescent="0.2">
      <c r="B38" s="4"/>
      <c r="C38" s="78"/>
      <c r="G38" s="79"/>
      <c r="H38" s="78"/>
      <c r="L38" s="6"/>
      <c r="M38" s="80"/>
      <c r="Q38" s="81"/>
      <c r="R38" s="78"/>
      <c r="V38" s="79"/>
      <c r="W38" s="80"/>
      <c r="AA38" s="81"/>
      <c r="AB38" s="78"/>
      <c r="AF38" s="79"/>
      <c r="AG38" s="82"/>
      <c r="AH38" s="83"/>
      <c r="AL38" s="84"/>
      <c r="AM38"/>
    </row>
  </sheetData>
  <mergeCells count="32">
    <mergeCell ref="N12:Q12"/>
    <mergeCell ref="R12:R13"/>
    <mergeCell ref="A14:AM14"/>
    <mergeCell ref="A25:C25"/>
    <mergeCell ref="S12:V12"/>
    <mergeCell ref="W12:W13"/>
    <mergeCell ref="X12:AA12"/>
    <mergeCell ref="AB12:AB13"/>
    <mergeCell ref="AC12:AF12"/>
    <mergeCell ref="AG12:AG13"/>
    <mergeCell ref="A7:AM7"/>
    <mergeCell ref="A8:AM8"/>
    <mergeCell ref="A9:AM9"/>
    <mergeCell ref="A11:A13"/>
    <mergeCell ref="B11:B13"/>
    <mergeCell ref="C11:C13"/>
    <mergeCell ref="D11:M11"/>
    <mergeCell ref="N11:W11"/>
    <mergeCell ref="X11:AG11"/>
    <mergeCell ref="AH11:AH13"/>
    <mergeCell ref="AI11:AL12"/>
    <mergeCell ref="AM11:AM13"/>
    <mergeCell ref="D12:G12"/>
    <mergeCell ref="H12:H13"/>
    <mergeCell ref="I12:L12"/>
    <mergeCell ref="M12:M13"/>
    <mergeCell ref="A6:AM6"/>
    <mergeCell ref="A1:AM1"/>
    <mergeCell ref="A2:AM2"/>
    <mergeCell ref="A3:AM3"/>
    <mergeCell ref="A4:AM4"/>
    <mergeCell ref="A5:AM5"/>
  </mergeCells>
  <printOptions horizontalCentered="1"/>
  <pageMargins left="0.46" right="0.23622047244094491" top="0.22" bottom="0.15" header="0.86" footer="0.15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8"/>
  <sheetViews>
    <sheetView view="pageBreakPreview" zoomScale="95" zoomScaleNormal="80" zoomScaleSheetLayoutView="95" workbookViewId="0">
      <selection sqref="A1:AM5"/>
    </sheetView>
  </sheetViews>
  <sheetFormatPr defaultRowHeight="12.75" x14ac:dyDescent="0.2"/>
  <cols>
    <col min="1" max="1" width="2.7109375" style="2" customWidth="1"/>
    <col min="2" max="2" width="25.28515625" style="2" customWidth="1"/>
    <col min="3" max="3" width="5.28515625" style="4" customWidth="1"/>
    <col min="4" max="7" width="2.7109375" style="78" customWidth="1"/>
    <col min="8" max="8" width="2.7109375" style="79" customWidth="1"/>
    <col min="9" max="12" width="2.7109375" style="78" customWidth="1"/>
    <col min="13" max="13" width="2.7109375" style="6" customWidth="1"/>
    <col min="14" max="17" width="2.7109375" style="80" customWidth="1"/>
    <col min="18" max="18" width="2.7109375" style="81" customWidth="1"/>
    <col min="19" max="22" width="3.28515625" style="78" customWidth="1"/>
    <col min="23" max="23" width="3.28515625" style="79" customWidth="1"/>
    <col min="24" max="27" width="3.28515625" style="80" customWidth="1"/>
    <col min="28" max="28" width="3.28515625" style="81" customWidth="1"/>
    <col min="29" max="29" width="3.28515625" style="78" customWidth="1"/>
    <col min="30" max="30" width="3.7109375" style="78" customWidth="1"/>
    <col min="31" max="32" width="3.28515625" style="78" customWidth="1"/>
    <col min="33" max="33" width="3.28515625" style="79" customWidth="1"/>
    <col min="34" max="34" width="4.7109375" style="82" customWidth="1"/>
    <col min="35" max="38" width="3.7109375" style="83" customWidth="1"/>
    <col min="39" max="39" width="3.7109375" style="84" customWidth="1"/>
    <col min="40" max="40" width="21.7109375" customWidth="1"/>
    <col min="255" max="255" width="26.28515625" customWidth="1"/>
    <col min="256" max="256" width="27.42578125" customWidth="1"/>
    <col min="257" max="257" width="2.7109375" customWidth="1"/>
    <col min="258" max="258" width="25.28515625" customWidth="1"/>
    <col min="259" max="259" width="5.28515625" customWidth="1"/>
    <col min="260" max="274" width="2.7109375" customWidth="1"/>
    <col min="275" max="285" width="3.28515625" customWidth="1"/>
    <col min="286" max="286" width="3.7109375" customWidth="1"/>
    <col min="287" max="289" width="3.28515625" customWidth="1"/>
    <col min="290" max="290" width="4.7109375" customWidth="1"/>
    <col min="291" max="295" width="3.7109375" customWidth="1"/>
    <col min="511" max="511" width="26.28515625" customWidth="1"/>
    <col min="512" max="512" width="27.42578125" customWidth="1"/>
    <col min="513" max="513" width="2.7109375" customWidth="1"/>
    <col min="514" max="514" width="25.28515625" customWidth="1"/>
    <col min="515" max="515" width="5.28515625" customWidth="1"/>
    <col min="516" max="530" width="2.7109375" customWidth="1"/>
    <col min="531" max="541" width="3.28515625" customWidth="1"/>
    <col min="542" max="542" width="3.7109375" customWidth="1"/>
    <col min="543" max="545" width="3.28515625" customWidth="1"/>
    <col min="546" max="546" width="4.7109375" customWidth="1"/>
    <col min="547" max="551" width="3.7109375" customWidth="1"/>
    <col min="767" max="767" width="26.28515625" customWidth="1"/>
    <col min="768" max="768" width="27.42578125" customWidth="1"/>
    <col min="769" max="769" width="2.7109375" customWidth="1"/>
    <col min="770" max="770" width="25.28515625" customWidth="1"/>
    <col min="771" max="771" width="5.28515625" customWidth="1"/>
    <col min="772" max="786" width="2.7109375" customWidth="1"/>
    <col min="787" max="797" width="3.28515625" customWidth="1"/>
    <col min="798" max="798" width="3.7109375" customWidth="1"/>
    <col min="799" max="801" width="3.28515625" customWidth="1"/>
    <col min="802" max="802" width="4.7109375" customWidth="1"/>
    <col min="803" max="807" width="3.7109375" customWidth="1"/>
    <col min="1023" max="1023" width="26.28515625" customWidth="1"/>
    <col min="1024" max="1024" width="27.42578125" customWidth="1"/>
    <col min="1025" max="1025" width="2.7109375" customWidth="1"/>
    <col min="1026" max="1026" width="25.28515625" customWidth="1"/>
    <col min="1027" max="1027" width="5.28515625" customWidth="1"/>
    <col min="1028" max="1042" width="2.7109375" customWidth="1"/>
    <col min="1043" max="1053" width="3.28515625" customWidth="1"/>
    <col min="1054" max="1054" width="3.7109375" customWidth="1"/>
    <col min="1055" max="1057" width="3.28515625" customWidth="1"/>
    <col min="1058" max="1058" width="4.7109375" customWidth="1"/>
    <col min="1059" max="1063" width="3.7109375" customWidth="1"/>
    <col min="1279" max="1279" width="26.28515625" customWidth="1"/>
    <col min="1280" max="1280" width="27.42578125" customWidth="1"/>
    <col min="1281" max="1281" width="2.7109375" customWidth="1"/>
    <col min="1282" max="1282" width="25.28515625" customWidth="1"/>
    <col min="1283" max="1283" width="5.28515625" customWidth="1"/>
    <col min="1284" max="1298" width="2.7109375" customWidth="1"/>
    <col min="1299" max="1309" width="3.28515625" customWidth="1"/>
    <col min="1310" max="1310" width="3.7109375" customWidth="1"/>
    <col min="1311" max="1313" width="3.28515625" customWidth="1"/>
    <col min="1314" max="1314" width="4.7109375" customWidth="1"/>
    <col min="1315" max="1319" width="3.7109375" customWidth="1"/>
    <col min="1535" max="1535" width="26.28515625" customWidth="1"/>
    <col min="1536" max="1536" width="27.42578125" customWidth="1"/>
    <col min="1537" max="1537" width="2.7109375" customWidth="1"/>
    <col min="1538" max="1538" width="25.28515625" customWidth="1"/>
    <col min="1539" max="1539" width="5.28515625" customWidth="1"/>
    <col min="1540" max="1554" width="2.7109375" customWidth="1"/>
    <col min="1555" max="1565" width="3.28515625" customWidth="1"/>
    <col min="1566" max="1566" width="3.7109375" customWidth="1"/>
    <col min="1567" max="1569" width="3.28515625" customWidth="1"/>
    <col min="1570" max="1570" width="4.7109375" customWidth="1"/>
    <col min="1571" max="1575" width="3.7109375" customWidth="1"/>
    <col min="1791" max="1791" width="26.28515625" customWidth="1"/>
    <col min="1792" max="1792" width="27.42578125" customWidth="1"/>
    <col min="1793" max="1793" width="2.7109375" customWidth="1"/>
    <col min="1794" max="1794" width="25.28515625" customWidth="1"/>
    <col min="1795" max="1795" width="5.28515625" customWidth="1"/>
    <col min="1796" max="1810" width="2.7109375" customWidth="1"/>
    <col min="1811" max="1821" width="3.28515625" customWidth="1"/>
    <col min="1822" max="1822" width="3.7109375" customWidth="1"/>
    <col min="1823" max="1825" width="3.28515625" customWidth="1"/>
    <col min="1826" max="1826" width="4.7109375" customWidth="1"/>
    <col min="1827" max="1831" width="3.7109375" customWidth="1"/>
    <col min="2047" max="2047" width="26.28515625" customWidth="1"/>
    <col min="2048" max="2048" width="27.42578125" customWidth="1"/>
    <col min="2049" max="2049" width="2.7109375" customWidth="1"/>
    <col min="2050" max="2050" width="25.28515625" customWidth="1"/>
    <col min="2051" max="2051" width="5.28515625" customWidth="1"/>
    <col min="2052" max="2066" width="2.7109375" customWidth="1"/>
    <col min="2067" max="2077" width="3.28515625" customWidth="1"/>
    <col min="2078" max="2078" width="3.7109375" customWidth="1"/>
    <col min="2079" max="2081" width="3.28515625" customWidth="1"/>
    <col min="2082" max="2082" width="4.7109375" customWidth="1"/>
    <col min="2083" max="2087" width="3.7109375" customWidth="1"/>
    <col min="2303" max="2303" width="26.28515625" customWidth="1"/>
    <col min="2304" max="2304" width="27.42578125" customWidth="1"/>
    <col min="2305" max="2305" width="2.7109375" customWidth="1"/>
    <col min="2306" max="2306" width="25.28515625" customWidth="1"/>
    <col min="2307" max="2307" width="5.28515625" customWidth="1"/>
    <col min="2308" max="2322" width="2.7109375" customWidth="1"/>
    <col min="2323" max="2333" width="3.28515625" customWidth="1"/>
    <col min="2334" max="2334" width="3.7109375" customWidth="1"/>
    <col min="2335" max="2337" width="3.28515625" customWidth="1"/>
    <col min="2338" max="2338" width="4.7109375" customWidth="1"/>
    <col min="2339" max="2343" width="3.7109375" customWidth="1"/>
    <col min="2559" max="2559" width="26.28515625" customWidth="1"/>
    <col min="2560" max="2560" width="27.42578125" customWidth="1"/>
    <col min="2561" max="2561" width="2.7109375" customWidth="1"/>
    <col min="2562" max="2562" width="25.28515625" customWidth="1"/>
    <col min="2563" max="2563" width="5.28515625" customWidth="1"/>
    <col min="2564" max="2578" width="2.7109375" customWidth="1"/>
    <col min="2579" max="2589" width="3.28515625" customWidth="1"/>
    <col min="2590" max="2590" width="3.7109375" customWidth="1"/>
    <col min="2591" max="2593" width="3.28515625" customWidth="1"/>
    <col min="2594" max="2594" width="4.7109375" customWidth="1"/>
    <col min="2595" max="2599" width="3.7109375" customWidth="1"/>
    <col min="2815" max="2815" width="26.28515625" customWidth="1"/>
    <col min="2816" max="2816" width="27.42578125" customWidth="1"/>
    <col min="2817" max="2817" width="2.7109375" customWidth="1"/>
    <col min="2818" max="2818" width="25.28515625" customWidth="1"/>
    <col min="2819" max="2819" width="5.28515625" customWidth="1"/>
    <col min="2820" max="2834" width="2.7109375" customWidth="1"/>
    <col min="2835" max="2845" width="3.28515625" customWidth="1"/>
    <col min="2846" max="2846" width="3.7109375" customWidth="1"/>
    <col min="2847" max="2849" width="3.28515625" customWidth="1"/>
    <col min="2850" max="2850" width="4.7109375" customWidth="1"/>
    <col min="2851" max="2855" width="3.7109375" customWidth="1"/>
    <col min="3071" max="3071" width="26.28515625" customWidth="1"/>
    <col min="3072" max="3072" width="27.42578125" customWidth="1"/>
    <col min="3073" max="3073" width="2.7109375" customWidth="1"/>
    <col min="3074" max="3074" width="25.28515625" customWidth="1"/>
    <col min="3075" max="3075" width="5.28515625" customWidth="1"/>
    <col min="3076" max="3090" width="2.7109375" customWidth="1"/>
    <col min="3091" max="3101" width="3.28515625" customWidth="1"/>
    <col min="3102" max="3102" width="3.7109375" customWidth="1"/>
    <col min="3103" max="3105" width="3.28515625" customWidth="1"/>
    <col min="3106" max="3106" width="4.7109375" customWidth="1"/>
    <col min="3107" max="3111" width="3.7109375" customWidth="1"/>
    <col min="3327" max="3327" width="26.28515625" customWidth="1"/>
    <col min="3328" max="3328" width="27.42578125" customWidth="1"/>
    <col min="3329" max="3329" width="2.7109375" customWidth="1"/>
    <col min="3330" max="3330" width="25.28515625" customWidth="1"/>
    <col min="3331" max="3331" width="5.28515625" customWidth="1"/>
    <col min="3332" max="3346" width="2.7109375" customWidth="1"/>
    <col min="3347" max="3357" width="3.28515625" customWidth="1"/>
    <col min="3358" max="3358" width="3.7109375" customWidth="1"/>
    <col min="3359" max="3361" width="3.28515625" customWidth="1"/>
    <col min="3362" max="3362" width="4.7109375" customWidth="1"/>
    <col min="3363" max="3367" width="3.7109375" customWidth="1"/>
    <col min="3583" max="3583" width="26.28515625" customWidth="1"/>
    <col min="3584" max="3584" width="27.42578125" customWidth="1"/>
    <col min="3585" max="3585" width="2.7109375" customWidth="1"/>
    <col min="3586" max="3586" width="25.28515625" customWidth="1"/>
    <col min="3587" max="3587" width="5.28515625" customWidth="1"/>
    <col min="3588" max="3602" width="2.7109375" customWidth="1"/>
    <col min="3603" max="3613" width="3.28515625" customWidth="1"/>
    <col min="3614" max="3614" width="3.7109375" customWidth="1"/>
    <col min="3615" max="3617" width="3.28515625" customWidth="1"/>
    <col min="3618" max="3618" width="4.7109375" customWidth="1"/>
    <col min="3619" max="3623" width="3.7109375" customWidth="1"/>
    <col min="3839" max="3839" width="26.28515625" customWidth="1"/>
    <col min="3840" max="3840" width="27.42578125" customWidth="1"/>
    <col min="3841" max="3841" width="2.7109375" customWidth="1"/>
    <col min="3842" max="3842" width="25.28515625" customWidth="1"/>
    <col min="3843" max="3843" width="5.28515625" customWidth="1"/>
    <col min="3844" max="3858" width="2.7109375" customWidth="1"/>
    <col min="3859" max="3869" width="3.28515625" customWidth="1"/>
    <col min="3870" max="3870" width="3.7109375" customWidth="1"/>
    <col min="3871" max="3873" width="3.28515625" customWidth="1"/>
    <col min="3874" max="3874" width="4.7109375" customWidth="1"/>
    <col min="3875" max="3879" width="3.7109375" customWidth="1"/>
    <col min="4095" max="4095" width="26.28515625" customWidth="1"/>
    <col min="4096" max="4096" width="27.42578125" customWidth="1"/>
    <col min="4097" max="4097" width="2.7109375" customWidth="1"/>
    <col min="4098" max="4098" width="25.28515625" customWidth="1"/>
    <col min="4099" max="4099" width="5.28515625" customWidth="1"/>
    <col min="4100" max="4114" width="2.7109375" customWidth="1"/>
    <col min="4115" max="4125" width="3.28515625" customWidth="1"/>
    <col min="4126" max="4126" width="3.7109375" customWidth="1"/>
    <col min="4127" max="4129" width="3.28515625" customWidth="1"/>
    <col min="4130" max="4130" width="4.7109375" customWidth="1"/>
    <col min="4131" max="4135" width="3.7109375" customWidth="1"/>
    <col min="4351" max="4351" width="26.28515625" customWidth="1"/>
    <col min="4352" max="4352" width="27.42578125" customWidth="1"/>
    <col min="4353" max="4353" width="2.7109375" customWidth="1"/>
    <col min="4354" max="4354" width="25.28515625" customWidth="1"/>
    <col min="4355" max="4355" width="5.28515625" customWidth="1"/>
    <col min="4356" max="4370" width="2.7109375" customWidth="1"/>
    <col min="4371" max="4381" width="3.28515625" customWidth="1"/>
    <col min="4382" max="4382" width="3.7109375" customWidth="1"/>
    <col min="4383" max="4385" width="3.28515625" customWidth="1"/>
    <col min="4386" max="4386" width="4.7109375" customWidth="1"/>
    <col min="4387" max="4391" width="3.7109375" customWidth="1"/>
    <col min="4607" max="4607" width="26.28515625" customWidth="1"/>
    <col min="4608" max="4608" width="27.42578125" customWidth="1"/>
    <col min="4609" max="4609" width="2.7109375" customWidth="1"/>
    <col min="4610" max="4610" width="25.28515625" customWidth="1"/>
    <col min="4611" max="4611" width="5.28515625" customWidth="1"/>
    <col min="4612" max="4626" width="2.7109375" customWidth="1"/>
    <col min="4627" max="4637" width="3.28515625" customWidth="1"/>
    <col min="4638" max="4638" width="3.7109375" customWidth="1"/>
    <col min="4639" max="4641" width="3.28515625" customWidth="1"/>
    <col min="4642" max="4642" width="4.7109375" customWidth="1"/>
    <col min="4643" max="4647" width="3.7109375" customWidth="1"/>
    <col min="4863" max="4863" width="26.28515625" customWidth="1"/>
    <col min="4864" max="4864" width="27.42578125" customWidth="1"/>
    <col min="4865" max="4865" width="2.7109375" customWidth="1"/>
    <col min="4866" max="4866" width="25.28515625" customWidth="1"/>
    <col min="4867" max="4867" width="5.28515625" customWidth="1"/>
    <col min="4868" max="4882" width="2.7109375" customWidth="1"/>
    <col min="4883" max="4893" width="3.28515625" customWidth="1"/>
    <col min="4894" max="4894" width="3.7109375" customWidth="1"/>
    <col min="4895" max="4897" width="3.28515625" customWidth="1"/>
    <col min="4898" max="4898" width="4.7109375" customWidth="1"/>
    <col min="4899" max="4903" width="3.7109375" customWidth="1"/>
    <col min="5119" max="5119" width="26.28515625" customWidth="1"/>
    <col min="5120" max="5120" width="27.42578125" customWidth="1"/>
    <col min="5121" max="5121" width="2.7109375" customWidth="1"/>
    <col min="5122" max="5122" width="25.28515625" customWidth="1"/>
    <col min="5123" max="5123" width="5.28515625" customWidth="1"/>
    <col min="5124" max="5138" width="2.7109375" customWidth="1"/>
    <col min="5139" max="5149" width="3.28515625" customWidth="1"/>
    <col min="5150" max="5150" width="3.7109375" customWidth="1"/>
    <col min="5151" max="5153" width="3.28515625" customWidth="1"/>
    <col min="5154" max="5154" width="4.7109375" customWidth="1"/>
    <col min="5155" max="5159" width="3.7109375" customWidth="1"/>
    <col min="5375" max="5375" width="26.28515625" customWidth="1"/>
    <col min="5376" max="5376" width="27.42578125" customWidth="1"/>
    <col min="5377" max="5377" width="2.7109375" customWidth="1"/>
    <col min="5378" max="5378" width="25.28515625" customWidth="1"/>
    <col min="5379" max="5379" width="5.28515625" customWidth="1"/>
    <col min="5380" max="5394" width="2.7109375" customWidth="1"/>
    <col min="5395" max="5405" width="3.28515625" customWidth="1"/>
    <col min="5406" max="5406" width="3.7109375" customWidth="1"/>
    <col min="5407" max="5409" width="3.28515625" customWidth="1"/>
    <col min="5410" max="5410" width="4.7109375" customWidth="1"/>
    <col min="5411" max="5415" width="3.7109375" customWidth="1"/>
    <col min="5631" max="5631" width="26.28515625" customWidth="1"/>
    <col min="5632" max="5632" width="27.42578125" customWidth="1"/>
    <col min="5633" max="5633" width="2.7109375" customWidth="1"/>
    <col min="5634" max="5634" width="25.28515625" customWidth="1"/>
    <col min="5635" max="5635" width="5.28515625" customWidth="1"/>
    <col min="5636" max="5650" width="2.7109375" customWidth="1"/>
    <col min="5651" max="5661" width="3.28515625" customWidth="1"/>
    <col min="5662" max="5662" width="3.7109375" customWidth="1"/>
    <col min="5663" max="5665" width="3.28515625" customWidth="1"/>
    <col min="5666" max="5666" width="4.7109375" customWidth="1"/>
    <col min="5667" max="5671" width="3.7109375" customWidth="1"/>
    <col min="5887" max="5887" width="26.28515625" customWidth="1"/>
    <col min="5888" max="5888" width="27.42578125" customWidth="1"/>
    <col min="5889" max="5889" width="2.7109375" customWidth="1"/>
    <col min="5890" max="5890" width="25.28515625" customWidth="1"/>
    <col min="5891" max="5891" width="5.28515625" customWidth="1"/>
    <col min="5892" max="5906" width="2.7109375" customWidth="1"/>
    <col min="5907" max="5917" width="3.28515625" customWidth="1"/>
    <col min="5918" max="5918" width="3.7109375" customWidth="1"/>
    <col min="5919" max="5921" width="3.28515625" customWidth="1"/>
    <col min="5922" max="5922" width="4.7109375" customWidth="1"/>
    <col min="5923" max="5927" width="3.7109375" customWidth="1"/>
    <col min="6143" max="6143" width="26.28515625" customWidth="1"/>
    <col min="6144" max="6144" width="27.42578125" customWidth="1"/>
    <col min="6145" max="6145" width="2.7109375" customWidth="1"/>
    <col min="6146" max="6146" width="25.28515625" customWidth="1"/>
    <col min="6147" max="6147" width="5.28515625" customWidth="1"/>
    <col min="6148" max="6162" width="2.7109375" customWidth="1"/>
    <col min="6163" max="6173" width="3.28515625" customWidth="1"/>
    <col min="6174" max="6174" width="3.7109375" customWidth="1"/>
    <col min="6175" max="6177" width="3.28515625" customWidth="1"/>
    <col min="6178" max="6178" width="4.7109375" customWidth="1"/>
    <col min="6179" max="6183" width="3.7109375" customWidth="1"/>
    <col min="6399" max="6399" width="26.28515625" customWidth="1"/>
    <col min="6400" max="6400" width="27.42578125" customWidth="1"/>
    <col min="6401" max="6401" width="2.7109375" customWidth="1"/>
    <col min="6402" max="6402" width="25.28515625" customWidth="1"/>
    <col min="6403" max="6403" width="5.28515625" customWidth="1"/>
    <col min="6404" max="6418" width="2.7109375" customWidth="1"/>
    <col min="6419" max="6429" width="3.28515625" customWidth="1"/>
    <col min="6430" max="6430" width="3.7109375" customWidth="1"/>
    <col min="6431" max="6433" width="3.28515625" customWidth="1"/>
    <col min="6434" max="6434" width="4.7109375" customWidth="1"/>
    <col min="6435" max="6439" width="3.7109375" customWidth="1"/>
    <col min="6655" max="6655" width="26.28515625" customWidth="1"/>
    <col min="6656" max="6656" width="27.42578125" customWidth="1"/>
    <col min="6657" max="6657" width="2.7109375" customWidth="1"/>
    <col min="6658" max="6658" width="25.28515625" customWidth="1"/>
    <col min="6659" max="6659" width="5.28515625" customWidth="1"/>
    <col min="6660" max="6674" width="2.7109375" customWidth="1"/>
    <col min="6675" max="6685" width="3.28515625" customWidth="1"/>
    <col min="6686" max="6686" width="3.7109375" customWidth="1"/>
    <col min="6687" max="6689" width="3.28515625" customWidth="1"/>
    <col min="6690" max="6690" width="4.7109375" customWidth="1"/>
    <col min="6691" max="6695" width="3.7109375" customWidth="1"/>
    <col min="6911" max="6911" width="26.28515625" customWidth="1"/>
    <col min="6912" max="6912" width="27.42578125" customWidth="1"/>
    <col min="6913" max="6913" width="2.7109375" customWidth="1"/>
    <col min="6914" max="6914" width="25.28515625" customWidth="1"/>
    <col min="6915" max="6915" width="5.28515625" customWidth="1"/>
    <col min="6916" max="6930" width="2.7109375" customWidth="1"/>
    <col min="6931" max="6941" width="3.28515625" customWidth="1"/>
    <col min="6942" max="6942" width="3.7109375" customWidth="1"/>
    <col min="6943" max="6945" width="3.28515625" customWidth="1"/>
    <col min="6946" max="6946" width="4.7109375" customWidth="1"/>
    <col min="6947" max="6951" width="3.7109375" customWidth="1"/>
    <col min="7167" max="7167" width="26.28515625" customWidth="1"/>
    <col min="7168" max="7168" width="27.42578125" customWidth="1"/>
    <col min="7169" max="7169" width="2.7109375" customWidth="1"/>
    <col min="7170" max="7170" width="25.28515625" customWidth="1"/>
    <col min="7171" max="7171" width="5.28515625" customWidth="1"/>
    <col min="7172" max="7186" width="2.7109375" customWidth="1"/>
    <col min="7187" max="7197" width="3.28515625" customWidth="1"/>
    <col min="7198" max="7198" width="3.7109375" customWidth="1"/>
    <col min="7199" max="7201" width="3.28515625" customWidth="1"/>
    <col min="7202" max="7202" width="4.7109375" customWidth="1"/>
    <col min="7203" max="7207" width="3.7109375" customWidth="1"/>
    <col min="7423" max="7423" width="26.28515625" customWidth="1"/>
    <col min="7424" max="7424" width="27.42578125" customWidth="1"/>
    <col min="7425" max="7425" width="2.7109375" customWidth="1"/>
    <col min="7426" max="7426" width="25.28515625" customWidth="1"/>
    <col min="7427" max="7427" width="5.28515625" customWidth="1"/>
    <col min="7428" max="7442" width="2.7109375" customWidth="1"/>
    <col min="7443" max="7453" width="3.28515625" customWidth="1"/>
    <col min="7454" max="7454" width="3.7109375" customWidth="1"/>
    <col min="7455" max="7457" width="3.28515625" customWidth="1"/>
    <col min="7458" max="7458" width="4.7109375" customWidth="1"/>
    <col min="7459" max="7463" width="3.7109375" customWidth="1"/>
    <col min="7679" max="7679" width="26.28515625" customWidth="1"/>
    <col min="7680" max="7680" width="27.42578125" customWidth="1"/>
    <col min="7681" max="7681" width="2.7109375" customWidth="1"/>
    <col min="7682" max="7682" width="25.28515625" customWidth="1"/>
    <col min="7683" max="7683" width="5.28515625" customWidth="1"/>
    <col min="7684" max="7698" width="2.7109375" customWidth="1"/>
    <col min="7699" max="7709" width="3.28515625" customWidth="1"/>
    <col min="7710" max="7710" width="3.7109375" customWidth="1"/>
    <col min="7711" max="7713" width="3.28515625" customWidth="1"/>
    <col min="7714" max="7714" width="4.7109375" customWidth="1"/>
    <col min="7715" max="7719" width="3.7109375" customWidth="1"/>
    <col min="7935" max="7935" width="26.28515625" customWidth="1"/>
    <col min="7936" max="7936" width="27.42578125" customWidth="1"/>
    <col min="7937" max="7937" width="2.7109375" customWidth="1"/>
    <col min="7938" max="7938" width="25.28515625" customWidth="1"/>
    <col min="7939" max="7939" width="5.28515625" customWidth="1"/>
    <col min="7940" max="7954" width="2.7109375" customWidth="1"/>
    <col min="7955" max="7965" width="3.28515625" customWidth="1"/>
    <col min="7966" max="7966" width="3.7109375" customWidth="1"/>
    <col min="7967" max="7969" width="3.28515625" customWidth="1"/>
    <col min="7970" max="7970" width="4.7109375" customWidth="1"/>
    <col min="7971" max="7975" width="3.7109375" customWidth="1"/>
    <col min="8191" max="8191" width="26.28515625" customWidth="1"/>
    <col min="8192" max="8192" width="27.42578125" customWidth="1"/>
    <col min="8193" max="8193" width="2.7109375" customWidth="1"/>
    <col min="8194" max="8194" width="25.28515625" customWidth="1"/>
    <col min="8195" max="8195" width="5.28515625" customWidth="1"/>
    <col min="8196" max="8210" width="2.7109375" customWidth="1"/>
    <col min="8211" max="8221" width="3.28515625" customWidth="1"/>
    <col min="8222" max="8222" width="3.7109375" customWidth="1"/>
    <col min="8223" max="8225" width="3.28515625" customWidth="1"/>
    <col min="8226" max="8226" width="4.7109375" customWidth="1"/>
    <col min="8227" max="8231" width="3.7109375" customWidth="1"/>
    <col min="8447" max="8447" width="26.28515625" customWidth="1"/>
    <col min="8448" max="8448" width="27.42578125" customWidth="1"/>
    <col min="8449" max="8449" width="2.7109375" customWidth="1"/>
    <col min="8450" max="8450" width="25.28515625" customWidth="1"/>
    <col min="8451" max="8451" width="5.28515625" customWidth="1"/>
    <col min="8452" max="8466" width="2.7109375" customWidth="1"/>
    <col min="8467" max="8477" width="3.28515625" customWidth="1"/>
    <col min="8478" max="8478" width="3.7109375" customWidth="1"/>
    <col min="8479" max="8481" width="3.28515625" customWidth="1"/>
    <col min="8482" max="8482" width="4.7109375" customWidth="1"/>
    <col min="8483" max="8487" width="3.7109375" customWidth="1"/>
    <col min="8703" max="8703" width="26.28515625" customWidth="1"/>
    <col min="8704" max="8704" width="27.42578125" customWidth="1"/>
    <col min="8705" max="8705" width="2.7109375" customWidth="1"/>
    <col min="8706" max="8706" width="25.28515625" customWidth="1"/>
    <col min="8707" max="8707" width="5.28515625" customWidth="1"/>
    <col min="8708" max="8722" width="2.7109375" customWidth="1"/>
    <col min="8723" max="8733" width="3.28515625" customWidth="1"/>
    <col min="8734" max="8734" width="3.7109375" customWidth="1"/>
    <col min="8735" max="8737" width="3.28515625" customWidth="1"/>
    <col min="8738" max="8738" width="4.7109375" customWidth="1"/>
    <col min="8739" max="8743" width="3.7109375" customWidth="1"/>
    <col min="8959" max="8959" width="26.28515625" customWidth="1"/>
    <col min="8960" max="8960" width="27.42578125" customWidth="1"/>
    <col min="8961" max="8961" width="2.7109375" customWidth="1"/>
    <col min="8962" max="8962" width="25.28515625" customWidth="1"/>
    <col min="8963" max="8963" width="5.28515625" customWidth="1"/>
    <col min="8964" max="8978" width="2.7109375" customWidth="1"/>
    <col min="8979" max="8989" width="3.28515625" customWidth="1"/>
    <col min="8990" max="8990" width="3.7109375" customWidth="1"/>
    <col min="8991" max="8993" width="3.28515625" customWidth="1"/>
    <col min="8994" max="8994" width="4.7109375" customWidth="1"/>
    <col min="8995" max="8999" width="3.7109375" customWidth="1"/>
    <col min="9215" max="9215" width="26.28515625" customWidth="1"/>
    <col min="9216" max="9216" width="27.42578125" customWidth="1"/>
    <col min="9217" max="9217" width="2.7109375" customWidth="1"/>
    <col min="9218" max="9218" width="25.28515625" customWidth="1"/>
    <col min="9219" max="9219" width="5.28515625" customWidth="1"/>
    <col min="9220" max="9234" width="2.7109375" customWidth="1"/>
    <col min="9235" max="9245" width="3.28515625" customWidth="1"/>
    <col min="9246" max="9246" width="3.7109375" customWidth="1"/>
    <col min="9247" max="9249" width="3.28515625" customWidth="1"/>
    <col min="9250" max="9250" width="4.7109375" customWidth="1"/>
    <col min="9251" max="9255" width="3.7109375" customWidth="1"/>
    <col min="9471" max="9471" width="26.28515625" customWidth="1"/>
    <col min="9472" max="9472" width="27.42578125" customWidth="1"/>
    <col min="9473" max="9473" width="2.7109375" customWidth="1"/>
    <col min="9474" max="9474" width="25.28515625" customWidth="1"/>
    <col min="9475" max="9475" width="5.28515625" customWidth="1"/>
    <col min="9476" max="9490" width="2.7109375" customWidth="1"/>
    <col min="9491" max="9501" width="3.28515625" customWidth="1"/>
    <col min="9502" max="9502" width="3.7109375" customWidth="1"/>
    <col min="9503" max="9505" width="3.28515625" customWidth="1"/>
    <col min="9506" max="9506" width="4.7109375" customWidth="1"/>
    <col min="9507" max="9511" width="3.7109375" customWidth="1"/>
    <col min="9727" max="9727" width="26.28515625" customWidth="1"/>
    <col min="9728" max="9728" width="27.42578125" customWidth="1"/>
    <col min="9729" max="9729" width="2.7109375" customWidth="1"/>
    <col min="9730" max="9730" width="25.28515625" customWidth="1"/>
    <col min="9731" max="9731" width="5.28515625" customWidth="1"/>
    <col min="9732" max="9746" width="2.7109375" customWidth="1"/>
    <col min="9747" max="9757" width="3.28515625" customWidth="1"/>
    <col min="9758" max="9758" width="3.7109375" customWidth="1"/>
    <col min="9759" max="9761" width="3.28515625" customWidth="1"/>
    <col min="9762" max="9762" width="4.7109375" customWidth="1"/>
    <col min="9763" max="9767" width="3.7109375" customWidth="1"/>
    <col min="9983" max="9983" width="26.28515625" customWidth="1"/>
    <col min="9984" max="9984" width="27.42578125" customWidth="1"/>
    <col min="9985" max="9985" width="2.7109375" customWidth="1"/>
    <col min="9986" max="9986" width="25.28515625" customWidth="1"/>
    <col min="9987" max="9987" width="5.28515625" customWidth="1"/>
    <col min="9988" max="10002" width="2.7109375" customWidth="1"/>
    <col min="10003" max="10013" width="3.28515625" customWidth="1"/>
    <col min="10014" max="10014" width="3.7109375" customWidth="1"/>
    <col min="10015" max="10017" width="3.28515625" customWidth="1"/>
    <col min="10018" max="10018" width="4.7109375" customWidth="1"/>
    <col min="10019" max="10023" width="3.7109375" customWidth="1"/>
    <col min="10239" max="10239" width="26.28515625" customWidth="1"/>
    <col min="10240" max="10240" width="27.42578125" customWidth="1"/>
    <col min="10241" max="10241" width="2.7109375" customWidth="1"/>
    <col min="10242" max="10242" width="25.28515625" customWidth="1"/>
    <col min="10243" max="10243" width="5.28515625" customWidth="1"/>
    <col min="10244" max="10258" width="2.7109375" customWidth="1"/>
    <col min="10259" max="10269" width="3.28515625" customWidth="1"/>
    <col min="10270" max="10270" width="3.7109375" customWidth="1"/>
    <col min="10271" max="10273" width="3.28515625" customWidth="1"/>
    <col min="10274" max="10274" width="4.7109375" customWidth="1"/>
    <col min="10275" max="10279" width="3.7109375" customWidth="1"/>
    <col min="10495" max="10495" width="26.28515625" customWidth="1"/>
    <col min="10496" max="10496" width="27.42578125" customWidth="1"/>
    <col min="10497" max="10497" width="2.7109375" customWidth="1"/>
    <col min="10498" max="10498" width="25.28515625" customWidth="1"/>
    <col min="10499" max="10499" width="5.28515625" customWidth="1"/>
    <col min="10500" max="10514" width="2.7109375" customWidth="1"/>
    <col min="10515" max="10525" width="3.28515625" customWidth="1"/>
    <col min="10526" max="10526" width="3.7109375" customWidth="1"/>
    <col min="10527" max="10529" width="3.28515625" customWidth="1"/>
    <col min="10530" max="10530" width="4.7109375" customWidth="1"/>
    <col min="10531" max="10535" width="3.7109375" customWidth="1"/>
    <col min="10751" max="10751" width="26.28515625" customWidth="1"/>
    <col min="10752" max="10752" width="27.42578125" customWidth="1"/>
    <col min="10753" max="10753" width="2.7109375" customWidth="1"/>
    <col min="10754" max="10754" width="25.28515625" customWidth="1"/>
    <col min="10755" max="10755" width="5.28515625" customWidth="1"/>
    <col min="10756" max="10770" width="2.7109375" customWidth="1"/>
    <col min="10771" max="10781" width="3.28515625" customWidth="1"/>
    <col min="10782" max="10782" width="3.7109375" customWidth="1"/>
    <col min="10783" max="10785" width="3.28515625" customWidth="1"/>
    <col min="10786" max="10786" width="4.7109375" customWidth="1"/>
    <col min="10787" max="10791" width="3.7109375" customWidth="1"/>
    <col min="11007" max="11007" width="26.28515625" customWidth="1"/>
    <col min="11008" max="11008" width="27.42578125" customWidth="1"/>
    <col min="11009" max="11009" width="2.7109375" customWidth="1"/>
    <col min="11010" max="11010" width="25.28515625" customWidth="1"/>
    <col min="11011" max="11011" width="5.28515625" customWidth="1"/>
    <col min="11012" max="11026" width="2.7109375" customWidth="1"/>
    <col min="11027" max="11037" width="3.28515625" customWidth="1"/>
    <col min="11038" max="11038" width="3.7109375" customWidth="1"/>
    <col min="11039" max="11041" width="3.28515625" customWidth="1"/>
    <col min="11042" max="11042" width="4.7109375" customWidth="1"/>
    <col min="11043" max="11047" width="3.7109375" customWidth="1"/>
    <col min="11263" max="11263" width="26.28515625" customWidth="1"/>
    <col min="11264" max="11264" width="27.42578125" customWidth="1"/>
    <col min="11265" max="11265" width="2.7109375" customWidth="1"/>
    <col min="11266" max="11266" width="25.28515625" customWidth="1"/>
    <col min="11267" max="11267" width="5.28515625" customWidth="1"/>
    <col min="11268" max="11282" width="2.7109375" customWidth="1"/>
    <col min="11283" max="11293" width="3.28515625" customWidth="1"/>
    <col min="11294" max="11294" width="3.7109375" customWidth="1"/>
    <col min="11295" max="11297" width="3.28515625" customWidth="1"/>
    <col min="11298" max="11298" width="4.7109375" customWidth="1"/>
    <col min="11299" max="11303" width="3.7109375" customWidth="1"/>
    <col min="11519" max="11519" width="26.28515625" customWidth="1"/>
    <col min="11520" max="11520" width="27.42578125" customWidth="1"/>
    <col min="11521" max="11521" width="2.7109375" customWidth="1"/>
    <col min="11522" max="11522" width="25.28515625" customWidth="1"/>
    <col min="11523" max="11523" width="5.28515625" customWidth="1"/>
    <col min="11524" max="11538" width="2.7109375" customWidth="1"/>
    <col min="11539" max="11549" width="3.28515625" customWidth="1"/>
    <col min="11550" max="11550" width="3.7109375" customWidth="1"/>
    <col min="11551" max="11553" width="3.28515625" customWidth="1"/>
    <col min="11554" max="11554" width="4.7109375" customWidth="1"/>
    <col min="11555" max="11559" width="3.7109375" customWidth="1"/>
    <col min="11775" max="11775" width="26.28515625" customWidth="1"/>
    <col min="11776" max="11776" width="27.42578125" customWidth="1"/>
    <col min="11777" max="11777" width="2.7109375" customWidth="1"/>
    <col min="11778" max="11778" width="25.28515625" customWidth="1"/>
    <col min="11779" max="11779" width="5.28515625" customWidth="1"/>
    <col min="11780" max="11794" width="2.7109375" customWidth="1"/>
    <col min="11795" max="11805" width="3.28515625" customWidth="1"/>
    <col min="11806" max="11806" width="3.7109375" customWidth="1"/>
    <col min="11807" max="11809" width="3.28515625" customWidth="1"/>
    <col min="11810" max="11810" width="4.7109375" customWidth="1"/>
    <col min="11811" max="11815" width="3.7109375" customWidth="1"/>
    <col min="12031" max="12031" width="26.28515625" customWidth="1"/>
    <col min="12032" max="12032" width="27.42578125" customWidth="1"/>
    <col min="12033" max="12033" width="2.7109375" customWidth="1"/>
    <col min="12034" max="12034" width="25.28515625" customWidth="1"/>
    <col min="12035" max="12035" width="5.28515625" customWidth="1"/>
    <col min="12036" max="12050" width="2.7109375" customWidth="1"/>
    <col min="12051" max="12061" width="3.28515625" customWidth="1"/>
    <col min="12062" max="12062" width="3.7109375" customWidth="1"/>
    <col min="12063" max="12065" width="3.28515625" customWidth="1"/>
    <col min="12066" max="12066" width="4.7109375" customWidth="1"/>
    <col min="12067" max="12071" width="3.7109375" customWidth="1"/>
    <col min="12287" max="12287" width="26.28515625" customWidth="1"/>
    <col min="12288" max="12288" width="27.42578125" customWidth="1"/>
    <col min="12289" max="12289" width="2.7109375" customWidth="1"/>
    <col min="12290" max="12290" width="25.28515625" customWidth="1"/>
    <col min="12291" max="12291" width="5.28515625" customWidth="1"/>
    <col min="12292" max="12306" width="2.7109375" customWidth="1"/>
    <col min="12307" max="12317" width="3.28515625" customWidth="1"/>
    <col min="12318" max="12318" width="3.7109375" customWidth="1"/>
    <col min="12319" max="12321" width="3.28515625" customWidth="1"/>
    <col min="12322" max="12322" width="4.7109375" customWidth="1"/>
    <col min="12323" max="12327" width="3.7109375" customWidth="1"/>
    <col min="12543" max="12543" width="26.28515625" customWidth="1"/>
    <col min="12544" max="12544" width="27.42578125" customWidth="1"/>
    <col min="12545" max="12545" width="2.7109375" customWidth="1"/>
    <col min="12546" max="12546" width="25.28515625" customWidth="1"/>
    <col min="12547" max="12547" width="5.28515625" customWidth="1"/>
    <col min="12548" max="12562" width="2.7109375" customWidth="1"/>
    <col min="12563" max="12573" width="3.28515625" customWidth="1"/>
    <col min="12574" max="12574" width="3.7109375" customWidth="1"/>
    <col min="12575" max="12577" width="3.28515625" customWidth="1"/>
    <col min="12578" max="12578" width="4.7109375" customWidth="1"/>
    <col min="12579" max="12583" width="3.7109375" customWidth="1"/>
    <col min="12799" max="12799" width="26.28515625" customWidth="1"/>
    <col min="12800" max="12800" width="27.42578125" customWidth="1"/>
    <col min="12801" max="12801" width="2.7109375" customWidth="1"/>
    <col min="12802" max="12802" width="25.28515625" customWidth="1"/>
    <col min="12803" max="12803" width="5.28515625" customWidth="1"/>
    <col min="12804" max="12818" width="2.7109375" customWidth="1"/>
    <col min="12819" max="12829" width="3.28515625" customWidth="1"/>
    <col min="12830" max="12830" width="3.7109375" customWidth="1"/>
    <col min="12831" max="12833" width="3.28515625" customWidth="1"/>
    <col min="12834" max="12834" width="4.7109375" customWidth="1"/>
    <col min="12835" max="12839" width="3.7109375" customWidth="1"/>
    <col min="13055" max="13055" width="26.28515625" customWidth="1"/>
    <col min="13056" max="13056" width="27.42578125" customWidth="1"/>
    <col min="13057" max="13057" width="2.7109375" customWidth="1"/>
    <col min="13058" max="13058" width="25.28515625" customWidth="1"/>
    <col min="13059" max="13059" width="5.28515625" customWidth="1"/>
    <col min="13060" max="13074" width="2.7109375" customWidth="1"/>
    <col min="13075" max="13085" width="3.28515625" customWidth="1"/>
    <col min="13086" max="13086" width="3.7109375" customWidth="1"/>
    <col min="13087" max="13089" width="3.28515625" customWidth="1"/>
    <col min="13090" max="13090" width="4.7109375" customWidth="1"/>
    <col min="13091" max="13095" width="3.7109375" customWidth="1"/>
    <col min="13311" max="13311" width="26.28515625" customWidth="1"/>
    <col min="13312" max="13312" width="27.42578125" customWidth="1"/>
    <col min="13313" max="13313" width="2.7109375" customWidth="1"/>
    <col min="13314" max="13314" width="25.28515625" customWidth="1"/>
    <col min="13315" max="13315" width="5.28515625" customWidth="1"/>
    <col min="13316" max="13330" width="2.7109375" customWidth="1"/>
    <col min="13331" max="13341" width="3.28515625" customWidth="1"/>
    <col min="13342" max="13342" width="3.7109375" customWidth="1"/>
    <col min="13343" max="13345" width="3.28515625" customWidth="1"/>
    <col min="13346" max="13346" width="4.7109375" customWidth="1"/>
    <col min="13347" max="13351" width="3.7109375" customWidth="1"/>
    <col min="13567" max="13567" width="26.28515625" customWidth="1"/>
    <col min="13568" max="13568" width="27.42578125" customWidth="1"/>
    <col min="13569" max="13569" width="2.7109375" customWidth="1"/>
    <col min="13570" max="13570" width="25.28515625" customWidth="1"/>
    <col min="13571" max="13571" width="5.28515625" customWidth="1"/>
    <col min="13572" max="13586" width="2.7109375" customWidth="1"/>
    <col min="13587" max="13597" width="3.28515625" customWidth="1"/>
    <col min="13598" max="13598" width="3.7109375" customWidth="1"/>
    <col min="13599" max="13601" width="3.28515625" customWidth="1"/>
    <col min="13602" max="13602" width="4.7109375" customWidth="1"/>
    <col min="13603" max="13607" width="3.7109375" customWidth="1"/>
    <col min="13823" max="13823" width="26.28515625" customWidth="1"/>
    <col min="13824" max="13824" width="27.42578125" customWidth="1"/>
    <col min="13825" max="13825" width="2.7109375" customWidth="1"/>
    <col min="13826" max="13826" width="25.28515625" customWidth="1"/>
    <col min="13827" max="13827" width="5.28515625" customWidth="1"/>
    <col min="13828" max="13842" width="2.7109375" customWidth="1"/>
    <col min="13843" max="13853" width="3.28515625" customWidth="1"/>
    <col min="13854" max="13854" width="3.7109375" customWidth="1"/>
    <col min="13855" max="13857" width="3.28515625" customWidth="1"/>
    <col min="13858" max="13858" width="4.7109375" customWidth="1"/>
    <col min="13859" max="13863" width="3.7109375" customWidth="1"/>
    <col min="14079" max="14079" width="26.28515625" customWidth="1"/>
    <col min="14080" max="14080" width="27.42578125" customWidth="1"/>
    <col min="14081" max="14081" width="2.7109375" customWidth="1"/>
    <col min="14082" max="14082" width="25.28515625" customWidth="1"/>
    <col min="14083" max="14083" width="5.28515625" customWidth="1"/>
    <col min="14084" max="14098" width="2.7109375" customWidth="1"/>
    <col min="14099" max="14109" width="3.28515625" customWidth="1"/>
    <col min="14110" max="14110" width="3.7109375" customWidth="1"/>
    <col min="14111" max="14113" width="3.28515625" customWidth="1"/>
    <col min="14114" max="14114" width="4.7109375" customWidth="1"/>
    <col min="14115" max="14119" width="3.7109375" customWidth="1"/>
    <col min="14335" max="14335" width="26.28515625" customWidth="1"/>
    <col min="14336" max="14336" width="27.42578125" customWidth="1"/>
    <col min="14337" max="14337" width="2.7109375" customWidth="1"/>
    <col min="14338" max="14338" width="25.28515625" customWidth="1"/>
    <col min="14339" max="14339" width="5.28515625" customWidth="1"/>
    <col min="14340" max="14354" width="2.7109375" customWidth="1"/>
    <col min="14355" max="14365" width="3.28515625" customWidth="1"/>
    <col min="14366" max="14366" width="3.7109375" customWidth="1"/>
    <col min="14367" max="14369" width="3.28515625" customWidth="1"/>
    <col min="14370" max="14370" width="4.7109375" customWidth="1"/>
    <col min="14371" max="14375" width="3.7109375" customWidth="1"/>
    <col min="14591" max="14591" width="26.28515625" customWidth="1"/>
    <col min="14592" max="14592" width="27.42578125" customWidth="1"/>
    <col min="14593" max="14593" width="2.7109375" customWidth="1"/>
    <col min="14594" max="14594" width="25.28515625" customWidth="1"/>
    <col min="14595" max="14595" width="5.28515625" customWidth="1"/>
    <col min="14596" max="14610" width="2.7109375" customWidth="1"/>
    <col min="14611" max="14621" width="3.28515625" customWidth="1"/>
    <col min="14622" max="14622" width="3.7109375" customWidth="1"/>
    <col min="14623" max="14625" width="3.28515625" customWidth="1"/>
    <col min="14626" max="14626" width="4.7109375" customWidth="1"/>
    <col min="14627" max="14631" width="3.7109375" customWidth="1"/>
    <col min="14847" max="14847" width="26.28515625" customWidth="1"/>
    <col min="14848" max="14848" width="27.42578125" customWidth="1"/>
    <col min="14849" max="14849" width="2.7109375" customWidth="1"/>
    <col min="14850" max="14850" width="25.28515625" customWidth="1"/>
    <col min="14851" max="14851" width="5.28515625" customWidth="1"/>
    <col min="14852" max="14866" width="2.7109375" customWidth="1"/>
    <col min="14867" max="14877" width="3.28515625" customWidth="1"/>
    <col min="14878" max="14878" width="3.7109375" customWidth="1"/>
    <col min="14879" max="14881" width="3.28515625" customWidth="1"/>
    <col min="14882" max="14882" width="4.7109375" customWidth="1"/>
    <col min="14883" max="14887" width="3.7109375" customWidth="1"/>
    <col min="15103" max="15103" width="26.28515625" customWidth="1"/>
    <col min="15104" max="15104" width="27.42578125" customWidth="1"/>
    <col min="15105" max="15105" width="2.7109375" customWidth="1"/>
    <col min="15106" max="15106" width="25.28515625" customWidth="1"/>
    <col min="15107" max="15107" width="5.28515625" customWidth="1"/>
    <col min="15108" max="15122" width="2.7109375" customWidth="1"/>
    <col min="15123" max="15133" width="3.28515625" customWidth="1"/>
    <col min="15134" max="15134" width="3.7109375" customWidth="1"/>
    <col min="15135" max="15137" width="3.28515625" customWidth="1"/>
    <col min="15138" max="15138" width="4.7109375" customWidth="1"/>
    <col min="15139" max="15143" width="3.7109375" customWidth="1"/>
    <col min="15359" max="15359" width="26.28515625" customWidth="1"/>
    <col min="15360" max="15360" width="27.42578125" customWidth="1"/>
    <col min="15361" max="15361" width="2.7109375" customWidth="1"/>
    <col min="15362" max="15362" width="25.28515625" customWidth="1"/>
    <col min="15363" max="15363" width="5.28515625" customWidth="1"/>
    <col min="15364" max="15378" width="2.7109375" customWidth="1"/>
    <col min="15379" max="15389" width="3.28515625" customWidth="1"/>
    <col min="15390" max="15390" width="3.7109375" customWidth="1"/>
    <col min="15391" max="15393" width="3.28515625" customWidth="1"/>
    <col min="15394" max="15394" width="4.7109375" customWidth="1"/>
    <col min="15395" max="15399" width="3.7109375" customWidth="1"/>
    <col min="15615" max="15615" width="26.28515625" customWidth="1"/>
    <col min="15616" max="15616" width="27.42578125" customWidth="1"/>
    <col min="15617" max="15617" width="2.7109375" customWidth="1"/>
    <col min="15618" max="15618" width="25.28515625" customWidth="1"/>
    <col min="15619" max="15619" width="5.28515625" customWidth="1"/>
    <col min="15620" max="15634" width="2.7109375" customWidth="1"/>
    <col min="15635" max="15645" width="3.28515625" customWidth="1"/>
    <col min="15646" max="15646" width="3.7109375" customWidth="1"/>
    <col min="15647" max="15649" width="3.28515625" customWidth="1"/>
    <col min="15650" max="15650" width="4.7109375" customWidth="1"/>
    <col min="15651" max="15655" width="3.7109375" customWidth="1"/>
    <col min="15871" max="15871" width="26.28515625" customWidth="1"/>
    <col min="15872" max="15872" width="27.42578125" customWidth="1"/>
    <col min="15873" max="15873" width="2.7109375" customWidth="1"/>
    <col min="15874" max="15874" width="25.28515625" customWidth="1"/>
    <col min="15875" max="15875" width="5.28515625" customWidth="1"/>
    <col min="15876" max="15890" width="2.7109375" customWidth="1"/>
    <col min="15891" max="15901" width="3.28515625" customWidth="1"/>
    <col min="15902" max="15902" width="3.7109375" customWidth="1"/>
    <col min="15903" max="15905" width="3.28515625" customWidth="1"/>
    <col min="15906" max="15906" width="4.7109375" customWidth="1"/>
    <col min="15907" max="15911" width="3.7109375" customWidth="1"/>
    <col min="16127" max="16127" width="26.28515625" customWidth="1"/>
    <col min="16128" max="16128" width="27.42578125" customWidth="1"/>
    <col min="16129" max="16129" width="2.7109375" customWidth="1"/>
    <col min="16130" max="16130" width="25.28515625" customWidth="1"/>
    <col min="16131" max="16131" width="5.28515625" customWidth="1"/>
    <col min="16132" max="16146" width="2.7109375" customWidth="1"/>
    <col min="16147" max="16157" width="3.28515625" customWidth="1"/>
    <col min="16158" max="16158" width="3.7109375" customWidth="1"/>
    <col min="16159" max="16161" width="3.28515625" customWidth="1"/>
    <col min="16162" max="16162" width="4.7109375" customWidth="1"/>
    <col min="16163" max="16167" width="3.7109375" customWidth="1"/>
  </cols>
  <sheetData>
    <row r="1" spans="1:40" x14ac:dyDescent="0.2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</row>
    <row r="2" spans="1:40" x14ac:dyDescent="0.2">
      <c r="A2" s="149" t="s">
        <v>129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</row>
    <row r="3" spans="1:40" x14ac:dyDescent="0.2">
      <c r="A3" s="150" t="s">
        <v>130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</row>
    <row r="4" spans="1:40" ht="12.75" customHeight="1" x14ac:dyDescent="0.2">
      <c r="A4" s="149" t="s">
        <v>131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</row>
    <row r="5" spans="1:40" s="1" customFormat="1" ht="15.75" customHeight="1" x14ac:dyDescent="0.2">
      <c r="A5" s="151" t="s">
        <v>68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</row>
    <row r="6" spans="1:40" ht="15" customHeight="1" x14ac:dyDescent="0.2">
      <c r="A6" s="147" t="s">
        <v>1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</row>
    <row r="7" spans="1:40" ht="15" customHeight="1" x14ac:dyDescent="0.2">
      <c r="A7" s="129" t="s">
        <v>86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</row>
    <row r="8" spans="1:40" ht="15" customHeight="1" x14ac:dyDescent="0.2">
      <c r="A8" s="131" t="s">
        <v>2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</row>
    <row r="9" spans="1:40" ht="14.25" customHeight="1" x14ac:dyDescent="0.2">
      <c r="A9" s="211" t="s">
        <v>84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</row>
    <row r="10" spans="1:40" ht="15" customHeight="1" x14ac:dyDescent="0.2"/>
    <row r="11" spans="1:40" s="9" customFormat="1" ht="12.75" customHeight="1" x14ac:dyDescent="0.2">
      <c r="A11" s="137" t="s">
        <v>3</v>
      </c>
      <c r="B11" s="213" t="s">
        <v>4</v>
      </c>
      <c r="C11" s="214" t="s">
        <v>59</v>
      </c>
      <c r="D11" s="215" t="s">
        <v>6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5" t="s">
        <v>7</v>
      </c>
      <c r="O11" s="216"/>
      <c r="P11" s="216"/>
      <c r="Q11" s="216"/>
      <c r="R11" s="216"/>
      <c r="S11" s="216"/>
      <c r="T11" s="216"/>
      <c r="U11" s="216"/>
      <c r="V11" s="216"/>
      <c r="W11" s="216"/>
      <c r="X11" s="215" t="s">
        <v>8</v>
      </c>
      <c r="Y11" s="216"/>
      <c r="Z11" s="216"/>
      <c r="AA11" s="216"/>
      <c r="AB11" s="216"/>
      <c r="AC11" s="216"/>
      <c r="AD11" s="216"/>
      <c r="AE11" s="216"/>
      <c r="AF11" s="216"/>
      <c r="AG11" s="216"/>
      <c r="AH11" s="217" t="s">
        <v>9</v>
      </c>
      <c r="AI11" s="218" t="s">
        <v>10</v>
      </c>
      <c r="AJ11" s="219"/>
      <c r="AK11" s="219"/>
      <c r="AL11" s="219"/>
      <c r="AM11" s="164" t="s">
        <v>11</v>
      </c>
    </row>
    <row r="12" spans="1:40" s="9" customFormat="1" ht="9" customHeight="1" x14ac:dyDescent="0.2">
      <c r="A12" s="137"/>
      <c r="B12" s="213"/>
      <c r="C12" s="139"/>
      <c r="D12" s="162" t="s">
        <v>12</v>
      </c>
      <c r="E12" s="163"/>
      <c r="F12" s="163"/>
      <c r="G12" s="163"/>
      <c r="H12" s="164" t="s">
        <v>11</v>
      </c>
      <c r="I12" s="162" t="s">
        <v>13</v>
      </c>
      <c r="J12" s="163"/>
      <c r="K12" s="163"/>
      <c r="L12" s="163"/>
      <c r="M12" s="164" t="s">
        <v>11</v>
      </c>
      <c r="N12" s="166" t="s">
        <v>14</v>
      </c>
      <c r="O12" s="167"/>
      <c r="P12" s="167"/>
      <c r="Q12" s="167"/>
      <c r="R12" s="164" t="s">
        <v>11</v>
      </c>
      <c r="S12" s="166" t="s">
        <v>15</v>
      </c>
      <c r="T12" s="167"/>
      <c r="U12" s="167"/>
      <c r="V12" s="167"/>
      <c r="W12" s="164" t="s">
        <v>11</v>
      </c>
      <c r="X12" s="168" t="s">
        <v>16</v>
      </c>
      <c r="Y12" s="169"/>
      <c r="Z12" s="169"/>
      <c r="AA12" s="169"/>
      <c r="AB12" s="164" t="s">
        <v>11</v>
      </c>
      <c r="AC12" s="168" t="s">
        <v>17</v>
      </c>
      <c r="AD12" s="169"/>
      <c r="AE12" s="169"/>
      <c r="AF12" s="169"/>
      <c r="AG12" s="164" t="s">
        <v>11</v>
      </c>
      <c r="AH12" s="217"/>
      <c r="AI12" s="220"/>
      <c r="AJ12" s="155"/>
      <c r="AK12" s="155"/>
      <c r="AL12" s="155"/>
      <c r="AM12" s="221"/>
    </row>
    <row r="13" spans="1:40" s="19" customFormat="1" ht="12.75" customHeight="1" x14ac:dyDescent="0.2">
      <c r="A13" s="137"/>
      <c r="B13" s="213"/>
      <c r="C13" s="140"/>
      <c r="D13" s="10" t="s">
        <v>22</v>
      </c>
      <c r="E13" s="10" t="s">
        <v>19</v>
      </c>
      <c r="F13" s="11" t="s">
        <v>20</v>
      </c>
      <c r="G13" s="11" t="s">
        <v>21</v>
      </c>
      <c r="H13" s="165"/>
      <c r="I13" s="10" t="s">
        <v>22</v>
      </c>
      <c r="J13" s="10" t="s">
        <v>19</v>
      </c>
      <c r="K13" s="11" t="s">
        <v>20</v>
      </c>
      <c r="L13" s="11" t="s">
        <v>21</v>
      </c>
      <c r="M13" s="165"/>
      <c r="N13" s="12" t="s">
        <v>22</v>
      </c>
      <c r="O13" s="12" t="s">
        <v>19</v>
      </c>
      <c r="P13" s="13" t="s">
        <v>20</v>
      </c>
      <c r="Q13" s="13" t="s">
        <v>21</v>
      </c>
      <c r="R13" s="165"/>
      <c r="S13" s="12" t="s">
        <v>22</v>
      </c>
      <c r="T13" s="12" t="s">
        <v>19</v>
      </c>
      <c r="U13" s="13" t="s">
        <v>20</v>
      </c>
      <c r="V13" s="13" t="s">
        <v>21</v>
      </c>
      <c r="W13" s="165"/>
      <c r="X13" s="14" t="s">
        <v>22</v>
      </c>
      <c r="Y13" s="14" t="s">
        <v>19</v>
      </c>
      <c r="Z13" s="15" t="s">
        <v>20</v>
      </c>
      <c r="AA13" s="15" t="s">
        <v>21</v>
      </c>
      <c r="AB13" s="165"/>
      <c r="AC13" s="14" t="s">
        <v>22</v>
      </c>
      <c r="AD13" s="14" t="s">
        <v>19</v>
      </c>
      <c r="AE13" s="15" t="s">
        <v>20</v>
      </c>
      <c r="AF13" s="15" t="s">
        <v>21</v>
      </c>
      <c r="AG13" s="165"/>
      <c r="AH13" s="217"/>
      <c r="AI13" s="17" t="s">
        <v>22</v>
      </c>
      <c r="AJ13" s="17" t="s">
        <v>19</v>
      </c>
      <c r="AK13" s="18" t="s">
        <v>20</v>
      </c>
      <c r="AL13" s="18" t="s">
        <v>21</v>
      </c>
      <c r="AM13" s="165"/>
    </row>
    <row r="14" spans="1:40" s="3" customFormat="1" ht="20.100000000000001" customHeight="1" x14ac:dyDescent="0.2">
      <c r="A14" s="222" t="s">
        <v>83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4"/>
    </row>
    <row r="15" spans="1:40" s="3" customFormat="1" ht="21.95" customHeight="1" x14ac:dyDescent="0.2">
      <c r="A15" s="27">
        <v>1</v>
      </c>
      <c r="B15" s="26" t="s">
        <v>121</v>
      </c>
      <c r="C15" s="27" t="s">
        <v>45</v>
      </c>
      <c r="D15" s="28"/>
      <c r="E15" s="28"/>
      <c r="F15" s="28"/>
      <c r="G15" s="28"/>
      <c r="H15" s="29"/>
      <c r="I15" s="28"/>
      <c r="J15" s="28"/>
      <c r="K15" s="28"/>
      <c r="L15" s="85"/>
      <c r="M15" s="31"/>
      <c r="N15" s="30"/>
      <c r="O15" s="30"/>
      <c r="P15" s="30"/>
      <c r="Q15" s="30"/>
      <c r="R15" s="29"/>
      <c r="S15" s="30">
        <v>15</v>
      </c>
      <c r="T15" s="30">
        <v>15</v>
      </c>
      <c r="U15" s="30"/>
      <c r="V15" s="96">
        <v>15</v>
      </c>
      <c r="W15" s="31">
        <v>4</v>
      </c>
      <c r="X15" s="32"/>
      <c r="Y15" s="32"/>
      <c r="Z15" s="32"/>
      <c r="AA15" s="32"/>
      <c r="AB15" s="31"/>
      <c r="AC15" s="32"/>
      <c r="AD15" s="32"/>
      <c r="AE15" s="32"/>
      <c r="AF15" s="32"/>
      <c r="AG15" s="31"/>
      <c r="AH15" s="87">
        <f>AI15+AJ15++AK15+AL15</f>
        <v>45</v>
      </c>
      <c r="AI15" s="36">
        <f t="shared" ref="AI15:AM24" si="0">D15+I15+N15+S15+X15+AC15</f>
        <v>15</v>
      </c>
      <c r="AJ15" s="36">
        <f t="shared" si="0"/>
        <v>15</v>
      </c>
      <c r="AK15" s="36">
        <f t="shared" si="0"/>
        <v>0</v>
      </c>
      <c r="AL15" s="36">
        <f t="shared" si="0"/>
        <v>15</v>
      </c>
      <c r="AM15" s="88">
        <f t="shared" si="0"/>
        <v>4</v>
      </c>
    </row>
    <row r="16" spans="1:40" s="3" customFormat="1" ht="21.95" customHeight="1" x14ac:dyDescent="0.2">
      <c r="A16" s="27">
        <v>2</v>
      </c>
      <c r="B16" s="26" t="s">
        <v>122</v>
      </c>
      <c r="C16" s="27" t="s">
        <v>46</v>
      </c>
      <c r="D16" s="28"/>
      <c r="E16" s="28"/>
      <c r="F16" s="28"/>
      <c r="G16" s="28"/>
      <c r="H16" s="29"/>
      <c r="I16" s="28"/>
      <c r="J16" s="28"/>
      <c r="K16" s="28"/>
      <c r="L16" s="85"/>
      <c r="M16" s="31"/>
      <c r="N16" s="30"/>
      <c r="O16" s="30"/>
      <c r="P16" s="30"/>
      <c r="Q16" s="30"/>
      <c r="R16" s="29"/>
      <c r="S16" s="30">
        <v>15</v>
      </c>
      <c r="T16" s="30">
        <v>15</v>
      </c>
      <c r="U16" s="30"/>
      <c r="V16" s="86"/>
      <c r="W16" s="29">
        <v>4</v>
      </c>
      <c r="X16" s="32"/>
      <c r="Y16" s="32"/>
      <c r="Z16" s="32"/>
      <c r="AA16" s="32"/>
      <c r="AB16" s="31"/>
      <c r="AC16" s="32"/>
      <c r="AD16" s="32"/>
      <c r="AE16" s="32"/>
      <c r="AF16" s="32"/>
      <c r="AG16" s="31"/>
      <c r="AH16" s="87">
        <f>AI16+AJ16++AK16+AL16</f>
        <v>30</v>
      </c>
      <c r="AI16" s="36">
        <f>D16+I16+N16+S16+X16+AC16</f>
        <v>15</v>
      </c>
      <c r="AJ16" s="36">
        <f>E16+J16+O16+T16+Y16+AD16</f>
        <v>15</v>
      </c>
      <c r="AK16" s="36">
        <f>F16+K16+P16+U16+Z16+AE16</f>
        <v>0</v>
      </c>
      <c r="AL16" s="36">
        <f>G16+L16+Q16+V16+AA16+AF16</f>
        <v>0</v>
      </c>
      <c r="AM16" s="88">
        <f>H16+M16+R16+W16+AB16+AG16</f>
        <v>4</v>
      </c>
      <c r="AN16" s="97"/>
    </row>
    <row r="17" spans="1:40" s="3" customFormat="1" ht="21.95" customHeight="1" x14ac:dyDescent="0.2">
      <c r="A17" s="27">
        <v>3</v>
      </c>
      <c r="B17" s="26" t="s">
        <v>48</v>
      </c>
      <c r="C17" s="27" t="s">
        <v>60</v>
      </c>
      <c r="D17" s="28"/>
      <c r="E17" s="28"/>
      <c r="F17" s="28"/>
      <c r="G17" s="28"/>
      <c r="H17" s="29"/>
      <c r="I17" s="28"/>
      <c r="J17" s="28"/>
      <c r="K17" s="28"/>
      <c r="L17" s="85"/>
      <c r="M17" s="31"/>
      <c r="N17" s="30"/>
      <c r="O17" s="30"/>
      <c r="P17" s="30"/>
      <c r="Q17" s="30"/>
      <c r="R17" s="29"/>
      <c r="S17" s="30"/>
      <c r="T17" s="30"/>
      <c r="U17" s="30"/>
      <c r="V17" s="86"/>
      <c r="W17" s="31"/>
      <c r="X17" s="32">
        <v>15</v>
      </c>
      <c r="Y17" s="32">
        <v>15</v>
      </c>
      <c r="Z17" s="32"/>
      <c r="AA17" s="32">
        <v>15</v>
      </c>
      <c r="AB17" s="31">
        <v>4</v>
      </c>
      <c r="AC17" s="32"/>
      <c r="AD17" s="32"/>
      <c r="AE17" s="32"/>
      <c r="AF17" s="32"/>
      <c r="AG17" s="31"/>
      <c r="AH17" s="87">
        <f t="shared" ref="AH17:AH24" si="1">AI17+AJ17++AK17+AL17</f>
        <v>45</v>
      </c>
      <c r="AI17" s="36">
        <f t="shared" si="0"/>
        <v>15</v>
      </c>
      <c r="AJ17" s="36">
        <f t="shared" si="0"/>
        <v>15</v>
      </c>
      <c r="AK17" s="36">
        <f t="shared" si="0"/>
        <v>0</v>
      </c>
      <c r="AL17" s="36">
        <f t="shared" si="0"/>
        <v>15</v>
      </c>
      <c r="AM17" s="88">
        <f t="shared" si="0"/>
        <v>4</v>
      </c>
    </row>
    <row r="18" spans="1:40" s="3" customFormat="1" ht="21.95" customHeight="1" x14ac:dyDescent="0.2">
      <c r="A18" s="27">
        <v>4</v>
      </c>
      <c r="B18" s="111" t="s">
        <v>101</v>
      </c>
      <c r="C18" s="27" t="s">
        <v>61</v>
      </c>
      <c r="D18" s="28"/>
      <c r="E18" s="28"/>
      <c r="F18" s="28"/>
      <c r="G18" s="28"/>
      <c r="H18" s="31"/>
      <c r="I18" s="28"/>
      <c r="J18" s="28"/>
      <c r="K18" s="28"/>
      <c r="L18" s="28"/>
      <c r="M18" s="31"/>
      <c r="N18" s="30"/>
      <c r="O18" s="30"/>
      <c r="P18" s="30"/>
      <c r="Q18" s="30"/>
      <c r="R18" s="31"/>
      <c r="S18" s="30"/>
      <c r="T18" s="30"/>
      <c r="U18" s="30"/>
      <c r="V18" s="30"/>
      <c r="W18" s="31"/>
      <c r="X18" s="32">
        <v>15</v>
      </c>
      <c r="Y18" s="114"/>
      <c r="Z18" s="32"/>
      <c r="AA18" s="32">
        <v>15</v>
      </c>
      <c r="AB18" s="31">
        <v>2</v>
      </c>
      <c r="AC18" s="32"/>
      <c r="AD18" s="32"/>
      <c r="AE18" s="32"/>
      <c r="AF18" s="32"/>
      <c r="AG18" s="31"/>
      <c r="AH18" s="87">
        <f t="shared" si="1"/>
        <v>30</v>
      </c>
      <c r="AI18" s="36">
        <f t="shared" si="0"/>
        <v>15</v>
      </c>
      <c r="AJ18" s="36">
        <f t="shared" si="0"/>
        <v>0</v>
      </c>
      <c r="AK18" s="36">
        <f t="shared" si="0"/>
        <v>0</v>
      </c>
      <c r="AL18" s="36">
        <f t="shared" si="0"/>
        <v>15</v>
      </c>
      <c r="AM18" s="88">
        <f t="shared" si="0"/>
        <v>2</v>
      </c>
    </row>
    <row r="19" spans="1:40" s="3" customFormat="1" ht="21.95" customHeight="1" x14ac:dyDescent="0.2">
      <c r="A19" s="27">
        <v>5</v>
      </c>
      <c r="B19" s="111" t="s">
        <v>115</v>
      </c>
      <c r="C19" s="27" t="s">
        <v>61</v>
      </c>
      <c r="D19" s="28"/>
      <c r="E19" s="28"/>
      <c r="F19" s="28"/>
      <c r="G19" s="28"/>
      <c r="H19" s="31"/>
      <c r="I19" s="28"/>
      <c r="J19" s="28"/>
      <c r="K19" s="28"/>
      <c r="L19" s="28"/>
      <c r="M19" s="31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>
        <v>15</v>
      </c>
      <c r="Y19" s="32"/>
      <c r="Z19" s="32"/>
      <c r="AA19" s="32">
        <v>15</v>
      </c>
      <c r="AB19" s="31">
        <v>3</v>
      </c>
      <c r="AC19" s="32"/>
      <c r="AD19" s="32"/>
      <c r="AE19" s="32"/>
      <c r="AF19" s="32"/>
      <c r="AG19" s="31"/>
      <c r="AH19" s="87">
        <f t="shared" si="1"/>
        <v>30</v>
      </c>
      <c r="AI19" s="36">
        <f t="shared" si="0"/>
        <v>15</v>
      </c>
      <c r="AJ19" s="36">
        <f t="shared" si="0"/>
        <v>0</v>
      </c>
      <c r="AK19" s="36">
        <f t="shared" si="0"/>
        <v>0</v>
      </c>
      <c r="AL19" s="36">
        <f t="shared" si="0"/>
        <v>15</v>
      </c>
      <c r="AM19" s="88">
        <f t="shared" si="0"/>
        <v>3</v>
      </c>
    </row>
    <row r="20" spans="1:40" s="3" customFormat="1" ht="21.95" customHeight="1" x14ac:dyDescent="0.2">
      <c r="A20" s="27">
        <v>6</v>
      </c>
      <c r="B20" s="111" t="s">
        <v>114</v>
      </c>
      <c r="C20" s="27" t="s">
        <v>61</v>
      </c>
      <c r="D20" s="28"/>
      <c r="E20" s="28"/>
      <c r="F20" s="28"/>
      <c r="G20" s="28"/>
      <c r="H20" s="31"/>
      <c r="I20" s="28"/>
      <c r="J20" s="28"/>
      <c r="K20" s="28"/>
      <c r="L20" s="28"/>
      <c r="M20" s="31"/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32">
        <v>15</v>
      </c>
      <c r="Y20" s="32"/>
      <c r="Z20" s="32"/>
      <c r="AA20" s="32">
        <v>15</v>
      </c>
      <c r="AB20" s="29">
        <v>3</v>
      </c>
      <c r="AC20" s="32"/>
      <c r="AD20" s="32"/>
      <c r="AE20" s="32"/>
      <c r="AF20" s="32"/>
      <c r="AG20" s="31"/>
      <c r="AH20" s="87">
        <f t="shared" si="1"/>
        <v>30</v>
      </c>
      <c r="AI20" s="36">
        <f t="shared" si="0"/>
        <v>15</v>
      </c>
      <c r="AJ20" s="36">
        <f t="shared" si="0"/>
        <v>0</v>
      </c>
      <c r="AK20" s="36">
        <f t="shared" si="0"/>
        <v>0</v>
      </c>
      <c r="AL20" s="36">
        <f t="shared" si="0"/>
        <v>15</v>
      </c>
      <c r="AM20" s="88">
        <f t="shared" si="0"/>
        <v>3</v>
      </c>
    </row>
    <row r="21" spans="1:40" s="3" customFormat="1" ht="21.95" customHeight="1" x14ac:dyDescent="0.2">
      <c r="A21" s="27">
        <v>7</v>
      </c>
      <c r="B21" s="112" t="s">
        <v>102</v>
      </c>
      <c r="C21" s="27" t="s">
        <v>62</v>
      </c>
      <c r="D21" s="28"/>
      <c r="E21" s="28"/>
      <c r="F21" s="28"/>
      <c r="G21" s="28"/>
      <c r="H21" s="31"/>
      <c r="I21" s="28"/>
      <c r="J21" s="28"/>
      <c r="K21" s="28"/>
      <c r="L21" s="28"/>
      <c r="M21" s="31"/>
      <c r="N21" s="30"/>
      <c r="O21" s="30"/>
      <c r="P21" s="30"/>
      <c r="Q21" s="30"/>
      <c r="R21" s="31"/>
      <c r="S21" s="30"/>
      <c r="T21" s="30"/>
      <c r="U21" s="30"/>
      <c r="V21" s="30"/>
      <c r="W21" s="31"/>
      <c r="X21" s="32"/>
      <c r="Y21" s="32"/>
      <c r="Z21" s="32"/>
      <c r="AA21" s="32"/>
      <c r="AB21" s="31"/>
      <c r="AC21" s="32">
        <v>15</v>
      </c>
      <c r="AD21" s="32">
        <v>15</v>
      </c>
      <c r="AE21" s="32"/>
      <c r="AF21" s="32">
        <v>15</v>
      </c>
      <c r="AG21" s="31">
        <v>3</v>
      </c>
      <c r="AH21" s="87">
        <f>AI21+AJ21++AK21+AL21</f>
        <v>45</v>
      </c>
      <c r="AI21" s="36">
        <f>D21+I21+N21+S21+X21+AC21</f>
        <v>15</v>
      </c>
      <c r="AJ21" s="36">
        <f>E21+J21+O21+T21+Y21+AD21</f>
        <v>15</v>
      </c>
      <c r="AK21" s="36">
        <f>F21+K21+P21+U21+Z21+AE21</f>
        <v>0</v>
      </c>
      <c r="AL21" s="36">
        <f>G21+L21+Q21+V21+AA21+AF21</f>
        <v>15</v>
      </c>
      <c r="AM21" s="88">
        <f>H21+M21+R21+W21+AB21+AG21</f>
        <v>3</v>
      </c>
    </row>
    <row r="22" spans="1:40" s="3" customFormat="1" ht="21.95" customHeight="1" x14ac:dyDescent="0.2">
      <c r="A22" s="27">
        <v>8</v>
      </c>
      <c r="B22" s="111" t="s">
        <v>108</v>
      </c>
      <c r="C22" s="27" t="s">
        <v>93</v>
      </c>
      <c r="D22" s="28"/>
      <c r="E22" s="28"/>
      <c r="F22" s="28"/>
      <c r="G22" s="28"/>
      <c r="H22" s="31"/>
      <c r="I22" s="28"/>
      <c r="J22" s="28"/>
      <c r="K22" s="28"/>
      <c r="L22" s="28"/>
      <c r="M22" s="31"/>
      <c r="N22" s="30"/>
      <c r="O22" s="30"/>
      <c r="P22" s="30"/>
      <c r="Q22" s="30"/>
      <c r="R22" s="31"/>
      <c r="S22" s="30"/>
      <c r="T22" s="30"/>
      <c r="U22" s="30"/>
      <c r="V22" s="30"/>
      <c r="W22" s="31"/>
      <c r="X22" s="32"/>
      <c r="Y22" s="32"/>
      <c r="Z22" s="32"/>
      <c r="AA22" s="32"/>
      <c r="AB22" s="31"/>
      <c r="AC22" s="32">
        <v>15</v>
      </c>
      <c r="AD22" s="32">
        <v>15</v>
      </c>
      <c r="AE22" s="32"/>
      <c r="AF22" s="32"/>
      <c r="AG22" s="31">
        <v>3</v>
      </c>
      <c r="AH22" s="87">
        <f t="shared" si="1"/>
        <v>30</v>
      </c>
      <c r="AI22" s="36">
        <f t="shared" si="0"/>
        <v>15</v>
      </c>
      <c r="AJ22" s="36">
        <f t="shared" si="0"/>
        <v>15</v>
      </c>
      <c r="AK22" s="36">
        <f t="shared" si="0"/>
        <v>0</v>
      </c>
      <c r="AL22" s="36">
        <f t="shared" si="0"/>
        <v>0</v>
      </c>
      <c r="AM22" s="88">
        <f t="shared" si="0"/>
        <v>3</v>
      </c>
      <c r="AN22" s="98"/>
    </row>
    <row r="23" spans="1:40" s="3" customFormat="1" ht="21.95" customHeight="1" x14ac:dyDescent="0.2">
      <c r="A23" s="27">
        <v>9</v>
      </c>
      <c r="B23" s="26" t="s">
        <v>120</v>
      </c>
      <c r="C23" s="27" t="s">
        <v>51</v>
      </c>
      <c r="D23" s="28"/>
      <c r="E23" s="28"/>
      <c r="F23" s="28"/>
      <c r="G23" s="28"/>
      <c r="H23" s="31"/>
      <c r="I23" s="28"/>
      <c r="J23" s="28"/>
      <c r="K23" s="28"/>
      <c r="L23" s="28"/>
      <c r="M23" s="31"/>
      <c r="N23" s="30"/>
      <c r="O23" s="30"/>
      <c r="P23" s="30"/>
      <c r="Q23" s="30"/>
      <c r="R23" s="31"/>
      <c r="S23" s="30"/>
      <c r="T23" s="30"/>
      <c r="U23" s="30"/>
      <c r="V23" s="30"/>
      <c r="W23" s="31"/>
      <c r="X23" s="32"/>
      <c r="Y23" s="32"/>
      <c r="Z23" s="32"/>
      <c r="AA23" s="32"/>
      <c r="AB23" s="31"/>
      <c r="AC23" s="32">
        <v>15</v>
      </c>
      <c r="AD23" s="32"/>
      <c r="AE23" s="32">
        <v>15</v>
      </c>
      <c r="AF23" s="32"/>
      <c r="AG23" s="31">
        <v>3</v>
      </c>
      <c r="AH23" s="87">
        <f t="shared" si="1"/>
        <v>30</v>
      </c>
      <c r="AI23" s="36">
        <f t="shared" si="0"/>
        <v>15</v>
      </c>
      <c r="AJ23" s="36">
        <f t="shared" si="0"/>
        <v>0</v>
      </c>
      <c r="AK23" s="36">
        <f t="shared" si="0"/>
        <v>15</v>
      </c>
      <c r="AL23" s="36">
        <f t="shared" si="0"/>
        <v>0</v>
      </c>
      <c r="AM23" s="88">
        <f t="shared" si="0"/>
        <v>3</v>
      </c>
      <c r="AN23" s="98"/>
    </row>
    <row r="24" spans="1:40" s="3" customFormat="1" ht="21.95" customHeight="1" x14ac:dyDescent="0.2">
      <c r="A24" s="27">
        <v>10</v>
      </c>
      <c r="B24" s="119" t="s">
        <v>123</v>
      </c>
      <c r="C24" s="27" t="s">
        <v>51</v>
      </c>
      <c r="D24" s="28"/>
      <c r="E24" s="28"/>
      <c r="F24" s="28"/>
      <c r="G24" s="28"/>
      <c r="H24" s="31"/>
      <c r="I24" s="28"/>
      <c r="J24" s="28"/>
      <c r="K24" s="28"/>
      <c r="L24" s="28"/>
      <c r="M24" s="31"/>
      <c r="N24" s="30"/>
      <c r="O24" s="30"/>
      <c r="P24" s="30"/>
      <c r="Q24" s="30"/>
      <c r="R24" s="31"/>
      <c r="S24" s="30"/>
      <c r="T24" s="30"/>
      <c r="U24" s="30"/>
      <c r="V24" s="30"/>
      <c r="W24" s="31"/>
      <c r="X24" s="32"/>
      <c r="Y24" s="32"/>
      <c r="Z24" s="32"/>
      <c r="AA24" s="32"/>
      <c r="AB24" s="31"/>
      <c r="AC24" s="32">
        <v>15</v>
      </c>
      <c r="AD24" s="32">
        <v>15</v>
      </c>
      <c r="AE24" s="32"/>
      <c r="AF24" s="32"/>
      <c r="AG24" s="31">
        <v>3</v>
      </c>
      <c r="AH24" s="87">
        <f t="shared" si="1"/>
        <v>30</v>
      </c>
      <c r="AI24" s="36">
        <f t="shared" si="0"/>
        <v>15</v>
      </c>
      <c r="AJ24" s="36">
        <f t="shared" si="0"/>
        <v>15</v>
      </c>
      <c r="AK24" s="36">
        <f t="shared" si="0"/>
        <v>0</v>
      </c>
      <c r="AL24" s="36">
        <f t="shared" si="0"/>
        <v>0</v>
      </c>
      <c r="AM24" s="88">
        <f t="shared" si="0"/>
        <v>3</v>
      </c>
    </row>
    <row r="25" spans="1:40" s="92" customFormat="1" ht="21.75" customHeight="1" x14ac:dyDescent="0.2">
      <c r="A25" s="225" t="s">
        <v>63</v>
      </c>
      <c r="B25" s="226"/>
      <c r="C25" s="226"/>
      <c r="D25" s="58">
        <f t="shared" ref="D25:AG25" si="2">SUM(D15:D24)</f>
        <v>0</v>
      </c>
      <c r="E25" s="58">
        <f t="shared" si="2"/>
        <v>0</v>
      </c>
      <c r="F25" s="58">
        <f t="shared" si="2"/>
        <v>0</v>
      </c>
      <c r="G25" s="58">
        <f t="shared" si="2"/>
        <v>0</v>
      </c>
      <c r="H25" s="89">
        <f t="shared" si="2"/>
        <v>0</v>
      </c>
      <c r="I25" s="58">
        <f t="shared" si="2"/>
        <v>0</v>
      </c>
      <c r="J25" s="58">
        <f t="shared" si="2"/>
        <v>0</v>
      </c>
      <c r="K25" s="58">
        <f t="shared" si="2"/>
        <v>0</v>
      </c>
      <c r="L25" s="58">
        <f t="shared" si="2"/>
        <v>0</v>
      </c>
      <c r="M25" s="89">
        <f t="shared" si="2"/>
        <v>0</v>
      </c>
      <c r="N25" s="59">
        <f t="shared" si="2"/>
        <v>0</v>
      </c>
      <c r="O25" s="59">
        <f t="shared" si="2"/>
        <v>0</v>
      </c>
      <c r="P25" s="59">
        <f t="shared" si="2"/>
        <v>0</v>
      </c>
      <c r="Q25" s="59">
        <f t="shared" si="2"/>
        <v>0</v>
      </c>
      <c r="R25" s="89">
        <f t="shared" si="2"/>
        <v>0</v>
      </c>
      <c r="S25" s="59">
        <f t="shared" si="2"/>
        <v>30</v>
      </c>
      <c r="T25" s="59">
        <f t="shared" si="2"/>
        <v>30</v>
      </c>
      <c r="U25" s="59">
        <f t="shared" si="2"/>
        <v>0</v>
      </c>
      <c r="V25" s="59">
        <f t="shared" si="2"/>
        <v>15</v>
      </c>
      <c r="W25" s="89">
        <f t="shared" si="2"/>
        <v>8</v>
      </c>
      <c r="X25" s="60">
        <f t="shared" si="2"/>
        <v>60</v>
      </c>
      <c r="Y25" s="60">
        <f t="shared" si="2"/>
        <v>15</v>
      </c>
      <c r="Z25" s="60">
        <f t="shared" si="2"/>
        <v>0</v>
      </c>
      <c r="AA25" s="60">
        <f t="shared" si="2"/>
        <v>60</v>
      </c>
      <c r="AB25" s="89">
        <f t="shared" si="2"/>
        <v>12</v>
      </c>
      <c r="AC25" s="60">
        <f t="shared" si="2"/>
        <v>60</v>
      </c>
      <c r="AD25" s="60">
        <f t="shared" si="2"/>
        <v>45</v>
      </c>
      <c r="AE25" s="60">
        <f t="shared" si="2"/>
        <v>15</v>
      </c>
      <c r="AF25" s="60">
        <f t="shared" si="2"/>
        <v>15</v>
      </c>
      <c r="AG25" s="89">
        <f t="shared" si="2"/>
        <v>12</v>
      </c>
      <c r="AH25" s="87">
        <f>AI25+AJ25+AK25+AL25</f>
        <v>345</v>
      </c>
      <c r="AI25" s="90">
        <f>SUM(AI15:AI24)</f>
        <v>150</v>
      </c>
      <c r="AJ25" s="90">
        <f>SUM(AJ15:AJ24)</f>
        <v>90</v>
      </c>
      <c r="AK25" s="90">
        <f>SUM(AK15:AK24)</f>
        <v>15</v>
      </c>
      <c r="AL25" s="90">
        <f>SUM(AL15:AL24)</f>
        <v>90</v>
      </c>
      <c r="AM25" s="91">
        <f>SUM(AM15:AM24)</f>
        <v>32</v>
      </c>
    </row>
    <row r="26" spans="1:40" ht="11.25" customHeight="1" x14ac:dyDescent="0.2">
      <c r="A26" s="3"/>
      <c r="B26" s="3"/>
      <c r="C26" s="93"/>
      <c r="D26" s="63"/>
      <c r="E26" s="63"/>
      <c r="F26" s="63"/>
      <c r="G26" s="63"/>
      <c r="H26" s="63"/>
      <c r="I26" s="63"/>
      <c r="J26" s="63"/>
      <c r="K26" s="63"/>
      <c r="L26" s="63"/>
      <c r="M26" s="64"/>
      <c r="N26" s="63"/>
      <c r="O26" s="63"/>
      <c r="P26" s="63"/>
      <c r="Q26" s="63"/>
      <c r="R26" s="63"/>
      <c r="S26" s="63"/>
      <c r="T26" s="63"/>
      <c r="U26" s="63"/>
      <c r="V26" s="63"/>
      <c r="W26" s="94"/>
      <c r="X26" s="63"/>
      <c r="Y26" s="63"/>
      <c r="Z26" s="63"/>
      <c r="AA26" s="63"/>
      <c r="AB26" s="63"/>
      <c r="AC26" s="63"/>
      <c r="AD26" s="63"/>
      <c r="AE26" s="63"/>
      <c r="AF26" s="63"/>
      <c r="AG26" s="94"/>
      <c r="AH26" s="65"/>
      <c r="AI26" s="65"/>
      <c r="AJ26" s="65"/>
      <c r="AK26" s="65"/>
      <c r="AL26" s="65"/>
      <c r="AM26" s="95"/>
    </row>
    <row r="27" spans="1:40" x14ac:dyDescent="0.2">
      <c r="B27" s="125"/>
      <c r="C27" s="126"/>
      <c r="D27" s="127"/>
      <c r="E27" s="127"/>
      <c r="F27" s="127"/>
    </row>
    <row r="28" spans="1:40" x14ac:dyDescent="0.2">
      <c r="B28" s="125"/>
      <c r="C28" s="126"/>
      <c r="D28" s="127"/>
      <c r="E28" s="127"/>
      <c r="F28" s="127"/>
    </row>
  </sheetData>
  <mergeCells count="32">
    <mergeCell ref="A25:C25"/>
    <mergeCell ref="W12:W13"/>
    <mergeCell ref="X12:AA12"/>
    <mergeCell ref="AB12:AB13"/>
    <mergeCell ref="AC12:AF12"/>
    <mergeCell ref="A14:AM14"/>
    <mergeCell ref="AH11:AH13"/>
    <mergeCell ref="AI11:AL12"/>
    <mergeCell ref="AM11:AM13"/>
    <mergeCell ref="D12:G12"/>
    <mergeCell ref="H12:H13"/>
    <mergeCell ref="I12:L12"/>
    <mergeCell ref="M12:M13"/>
    <mergeCell ref="N12:Q12"/>
    <mergeCell ref="R12:R13"/>
    <mergeCell ref="S12:V12"/>
    <mergeCell ref="A7:AM7"/>
    <mergeCell ref="A8:AM8"/>
    <mergeCell ref="A9:AM9"/>
    <mergeCell ref="A11:A13"/>
    <mergeCell ref="B11:B13"/>
    <mergeCell ref="C11:C13"/>
    <mergeCell ref="D11:M11"/>
    <mergeCell ref="N11:W11"/>
    <mergeCell ref="X11:AG11"/>
    <mergeCell ref="AG12:AG13"/>
    <mergeCell ref="A6:AM6"/>
    <mergeCell ref="A1:AM1"/>
    <mergeCell ref="A2:AM2"/>
    <mergeCell ref="A3:AM3"/>
    <mergeCell ref="A4:AM4"/>
    <mergeCell ref="A5:AM5"/>
  </mergeCells>
  <printOptions horizontalCentered="1"/>
  <pageMargins left="0.46" right="0.23622047244094491" top="0.22" bottom="0.15" header="0.86" footer="0.15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34"/>
  <sheetViews>
    <sheetView view="pageBreakPreview" zoomScale="95" zoomScaleNormal="80" zoomScaleSheetLayoutView="95" workbookViewId="0">
      <selection sqref="A1:AM5"/>
    </sheetView>
  </sheetViews>
  <sheetFormatPr defaultRowHeight="12.75" x14ac:dyDescent="0.2"/>
  <cols>
    <col min="1" max="1" width="2.7109375" style="2" customWidth="1"/>
    <col min="2" max="2" width="25.28515625" style="2" customWidth="1"/>
    <col min="3" max="3" width="5.28515625" style="4" customWidth="1"/>
    <col min="4" max="7" width="2.7109375" style="78" customWidth="1"/>
    <col min="8" max="8" width="2.7109375" style="79" customWidth="1"/>
    <col min="9" max="12" width="2.7109375" style="78" customWidth="1"/>
    <col min="13" max="13" width="2.7109375" style="6" customWidth="1"/>
    <col min="14" max="17" width="2.7109375" style="80" customWidth="1"/>
    <col min="18" max="18" width="2.7109375" style="81" customWidth="1"/>
    <col min="19" max="22" width="3.28515625" style="78" customWidth="1"/>
    <col min="23" max="23" width="3.28515625" style="79" customWidth="1"/>
    <col min="24" max="27" width="3.28515625" style="80" customWidth="1"/>
    <col min="28" max="28" width="3.28515625" style="81" customWidth="1"/>
    <col min="29" max="29" width="3.28515625" style="78" customWidth="1"/>
    <col min="30" max="30" width="3.7109375" style="78" customWidth="1"/>
    <col min="31" max="32" width="3.28515625" style="78" customWidth="1"/>
    <col min="33" max="33" width="3.28515625" style="79" customWidth="1"/>
    <col min="34" max="34" width="4.7109375" style="82" customWidth="1"/>
    <col min="35" max="38" width="3.7109375" style="83" customWidth="1"/>
    <col min="39" max="39" width="3.7109375" style="84" customWidth="1"/>
    <col min="40" max="40" width="21.28515625" customWidth="1"/>
  </cols>
  <sheetData>
    <row r="1" spans="1:40" x14ac:dyDescent="0.2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</row>
    <row r="2" spans="1:40" x14ac:dyDescent="0.2">
      <c r="A2" s="149" t="s">
        <v>129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</row>
    <row r="3" spans="1:40" x14ac:dyDescent="0.2">
      <c r="A3" s="150" t="s">
        <v>130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</row>
    <row r="4" spans="1:40" ht="12.75" customHeight="1" x14ac:dyDescent="0.2">
      <c r="A4" s="149" t="s">
        <v>131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</row>
    <row r="5" spans="1:40" s="1" customFormat="1" ht="15.75" customHeight="1" x14ac:dyDescent="0.2">
      <c r="A5" s="151" t="s">
        <v>68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</row>
    <row r="6" spans="1:40" ht="15" customHeight="1" x14ac:dyDescent="0.2">
      <c r="A6" s="129" t="s">
        <v>86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</row>
    <row r="7" spans="1:40" ht="15" customHeight="1" x14ac:dyDescent="0.2">
      <c r="A7" s="131" t="s">
        <v>2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</row>
    <row r="8" spans="1:40" ht="15" customHeight="1" x14ac:dyDescent="0.2">
      <c r="A8" s="211" t="s">
        <v>89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</row>
    <row r="9" spans="1:40" ht="14.25" customHeight="1" x14ac:dyDescent="0.2"/>
    <row r="10" spans="1:40" ht="15" customHeight="1" x14ac:dyDescent="0.2">
      <c r="A10" s="137" t="s">
        <v>3</v>
      </c>
      <c r="B10" s="213" t="s">
        <v>4</v>
      </c>
      <c r="C10" s="214" t="s">
        <v>59</v>
      </c>
      <c r="D10" s="215" t="s">
        <v>6</v>
      </c>
      <c r="E10" s="216"/>
      <c r="F10" s="216"/>
      <c r="G10" s="216"/>
      <c r="H10" s="216"/>
      <c r="I10" s="216"/>
      <c r="J10" s="216"/>
      <c r="K10" s="216"/>
      <c r="L10" s="216"/>
      <c r="M10" s="216"/>
      <c r="N10" s="215" t="s">
        <v>7</v>
      </c>
      <c r="O10" s="216"/>
      <c r="P10" s="216"/>
      <c r="Q10" s="216"/>
      <c r="R10" s="216"/>
      <c r="S10" s="216"/>
      <c r="T10" s="216"/>
      <c r="U10" s="216"/>
      <c r="V10" s="216"/>
      <c r="W10" s="216"/>
      <c r="X10" s="215" t="s">
        <v>8</v>
      </c>
      <c r="Y10" s="216"/>
      <c r="Z10" s="216"/>
      <c r="AA10" s="216"/>
      <c r="AB10" s="216"/>
      <c r="AC10" s="216"/>
      <c r="AD10" s="216"/>
      <c r="AE10" s="216"/>
      <c r="AF10" s="216"/>
      <c r="AG10" s="216"/>
      <c r="AH10" s="217" t="s">
        <v>9</v>
      </c>
      <c r="AI10" s="218" t="s">
        <v>10</v>
      </c>
      <c r="AJ10" s="219"/>
      <c r="AK10" s="219"/>
      <c r="AL10" s="219"/>
      <c r="AM10" s="164" t="s">
        <v>11</v>
      </c>
    </row>
    <row r="11" spans="1:40" s="9" customFormat="1" ht="12.75" customHeight="1" x14ac:dyDescent="0.2">
      <c r="A11" s="137"/>
      <c r="B11" s="213"/>
      <c r="C11" s="139"/>
      <c r="D11" s="162" t="s">
        <v>12</v>
      </c>
      <c r="E11" s="163"/>
      <c r="F11" s="163"/>
      <c r="G11" s="163"/>
      <c r="H11" s="164" t="s">
        <v>11</v>
      </c>
      <c r="I11" s="162" t="s">
        <v>13</v>
      </c>
      <c r="J11" s="163"/>
      <c r="K11" s="163"/>
      <c r="L11" s="163"/>
      <c r="M11" s="164" t="s">
        <v>11</v>
      </c>
      <c r="N11" s="166" t="s">
        <v>14</v>
      </c>
      <c r="O11" s="167"/>
      <c r="P11" s="167"/>
      <c r="Q11" s="167"/>
      <c r="R11" s="164" t="s">
        <v>11</v>
      </c>
      <c r="S11" s="166" t="s">
        <v>15</v>
      </c>
      <c r="T11" s="167"/>
      <c r="U11" s="167"/>
      <c r="V11" s="167"/>
      <c r="W11" s="164" t="s">
        <v>11</v>
      </c>
      <c r="X11" s="168" t="s">
        <v>16</v>
      </c>
      <c r="Y11" s="169"/>
      <c r="Z11" s="169"/>
      <c r="AA11" s="169"/>
      <c r="AB11" s="164" t="s">
        <v>11</v>
      </c>
      <c r="AC11" s="168" t="s">
        <v>17</v>
      </c>
      <c r="AD11" s="169"/>
      <c r="AE11" s="169"/>
      <c r="AF11" s="169"/>
      <c r="AG11" s="164" t="s">
        <v>11</v>
      </c>
      <c r="AH11" s="217"/>
      <c r="AI11" s="220"/>
      <c r="AJ11" s="155"/>
      <c r="AK11" s="155"/>
      <c r="AL11" s="155"/>
      <c r="AM11" s="221"/>
    </row>
    <row r="12" spans="1:40" s="9" customFormat="1" ht="9" customHeight="1" x14ac:dyDescent="0.2">
      <c r="A12" s="137"/>
      <c r="B12" s="213"/>
      <c r="C12" s="140"/>
      <c r="D12" s="10" t="s">
        <v>22</v>
      </c>
      <c r="E12" s="10" t="s">
        <v>19</v>
      </c>
      <c r="F12" s="11" t="s">
        <v>20</v>
      </c>
      <c r="G12" s="11" t="s">
        <v>21</v>
      </c>
      <c r="H12" s="165"/>
      <c r="I12" s="10" t="s">
        <v>22</v>
      </c>
      <c r="J12" s="10" t="s">
        <v>19</v>
      </c>
      <c r="K12" s="11" t="s">
        <v>20</v>
      </c>
      <c r="L12" s="11" t="s">
        <v>21</v>
      </c>
      <c r="M12" s="165"/>
      <c r="N12" s="12" t="s">
        <v>22</v>
      </c>
      <c r="O12" s="12" t="s">
        <v>19</v>
      </c>
      <c r="P12" s="13" t="s">
        <v>20</v>
      </c>
      <c r="Q12" s="13" t="s">
        <v>21</v>
      </c>
      <c r="R12" s="165"/>
      <c r="S12" s="12" t="s">
        <v>22</v>
      </c>
      <c r="T12" s="12" t="s">
        <v>19</v>
      </c>
      <c r="U12" s="13" t="s">
        <v>20</v>
      </c>
      <c r="V12" s="13" t="s">
        <v>21</v>
      </c>
      <c r="W12" s="165"/>
      <c r="X12" s="14" t="s">
        <v>22</v>
      </c>
      <c r="Y12" s="14" t="s">
        <v>19</v>
      </c>
      <c r="Z12" s="15" t="s">
        <v>20</v>
      </c>
      <c r="AA12" s="15" t="s">
        <v>21</v>
      </c>
      <c r="AB12" s="165"/>
      <c r="AC12" s="14" t="s">
        <v>22</v>
      </c>
      <c r="AD12" s="14" t="s">
        <v>19</v>
      </c>
      <c r="AE12" s="15" t="s">
        <v>20</v>
      </c>
      <c r="AF12" s="15" t="s">
        <v>21</v>
      </c>
      <c r="AG12" s="165"/>
      <c r="AH12" s="217"/>
      <c r="AI12" s="17" t="s">
        <v>22</v>
      </c>
      <c r="AJ12" s="17" t="s">
        <v>19</v>
      </c>
      <c r="AK12" s="18" t="s">
        <v>20</v>
      </c>
      <c r="AL12" s="18" t="s">
        <v>21</v>
      </c>
      <c r="AM12" s="165"/>
    </row>
    <row r="13" spans="1:40" s="19" customFormat="1" ht="12.75" customHeight="1" x14ac:dyDescent="0.2">
      <c r="A13" s="222" t="s">
        <v>90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4"/>
    </row>
    <row r="14" spans="1:40" s="3" customFormat="1" ht="20.100000000000001" customHeight="1" x14ac:dyDescent="0.2">
      <c r="A14" s="27">
        <v>1</v>
      </c>
      <c r="B14" s="26" t="s">
        <v>91</v>
      </c>
      <c r="C14" s="27" t="s">
        <v>45</v>
      </c>
      <c r="D14" s="28"/>
      <c r="E14" s="28"/>
      <c r="F14" s="28"/>
      <c r="G14" s="28"/>
      <c r="H14" s="29"/>
      <c r="I14" s="28"/>
      <c r="J14" s="28"/>
      <c r="K14" s="28"/>
      <c r="L14" s="85"/>
      <c r="M14" s="31"/>
      <c r="N14" s="30"/>
      <c r="O14" s="30"/>
      <c r="P14" s="30"/>
      <c r="Q14" s="30"/>
      <c r="R14" s="29"/>
      <c r="S14" s="30">
        <v>15</v>
      </c>
      <c r="T14" s="30">
        <v>15</v>
      </c>
      <c r="U14" s="30"/>
      <c r="V14" s="96">
        <v>15</v>
      </c>
      <c r="W14" s="31">
        <v>4</v>
      </c>
      <c r="X14" s="32"/>
      <c r="Y14" s="32"/>
      <c r="Z14" s="32"/>
      <c r="AA14" s="32"/>
      <c r="AB14" s="31"/>
      <c r="AC14" s="32"/>
      <c r="AD14" s="32"/>
      <c r="AE14" s="32"/>
      <c r="AF14" s="32"/>
      <c r="AG14" s="31"/>
      <c r="AH14" s="87">
        <f t="shared" ref="AH14:AH23" si="0">AI14+AJ14++AK14+AL14</f>
        <v>45</v>
      </c>
      <c r="AI14" s="36">
        <f t="shared" ref="AI14:AI23" si="1">D14+I14+N14+S14+X14+AC14</f>
        <v>15</v>
      </c>
      <c r="AJ14" s="36">
        <f t="shared" ref="AJ14:AJ23" si="2">E14+J14+O14+T14+Y14+AD14</f>
        <v>15</v>
      </c>
      <c r="AK14" s="36">
        <f t="shared" ref="AK14:AK23" si="3">F14+K14+P14+U14+Z14+AE14</f>
        <v>0</v>
      </c>
      <c r="AL14" s="36">
        <f t="shared" ref="AL14:AL23" si="4">G14+L14+Q14+V14+AA14+AF14</f>
        <v>15</v>
      </c>
      <c r="AM14" s="88">
        <f t="shared" ref="AM14:AM23" si="5">H14+M14+R14+W14+AB14+AG14</f>
        <v>4</v>
      </c>
    </row>
    <row r="15" spans="1:40" s="3" customFormat="1" ht="21.95" customHeight="1" x14ac:dyDescent="0.2">
      <c r="A15" s="27">
        <v>2</v>
      </c>
      <c r="B15" s="26" t="s">
        <v>119</v>
      </c>
      <c r="C15" s="27" t="s">
        <v>46</v>
      </c>
      <c r="D15" s="28"/>
      <c r="E15" s="28"/>
      <c r="F15" s="28"/>
      <c r="G15" s="28"/>
      <c r="H15" s="29"/>
      <c r="I15" s="28"/>
      <c r="J15" s="28"/>
      <c r="K15" s="28"/>
      <c r="L15" s="85"/>
      <c r="M15" s="31"/>
      <c r="N15" s="30"/>
      <c r="O15" s="30"/>
      <c r="P15" s="30"/>
      <c r="Q15" s="30"/>
      <c r="R15" s="29"/>
      <c r="S15" s="30">
        <v>15</v>
      </c>
      <c r="T15" s="30">
        <v>15</v>
      </c>
      <c r="U15" s="30"/>
      <c r="V15" s="86"/>
      <c r="W15" s="29">
        <v>4</v>
      </c>
      <c r="X15" s="32"/>
      <c r="Y15" s="32"/>
      <c r="Z15" s="32"/>
      <c r="AA15" s="32"/>
      <c r="AB15" s="31"/>
      <c r="AC15" s="32"/>
      <c r="AD15" s="32"/>
      <c r="AE15" s="32"/>
      <c r="AF15" s="32"/>
      <c r="AG15" s="31"/>
      <c r="AH15" s="87">
        <f t="shared" si="0"/>
        <v>30</v>
      </c>
      <c r="AI15" s="36">
        <f t="shared" si="1"/>
        <v>15</v>
      </c>
      <c r="AJ15" s="36">
        <f t="shared" si="2"/>
        <v>15</v>
      </c>
      <c r="AK15" s="36">
        <f t="shared" si="3"/>
        <v>0</v>
      </c>
      <c r="AL15" s="36">
        <f t="shared" si="4"/>
        <v>0</v>
      </c>
      <c r="AM15" s="88">
        <f t="shared" si="5"/>
        <v>4</v>
      </c>
    </row>
    <row r="16" spans="1:40" s="3" customFormat="1" ht="21.95" customHeight="1" x14ac:dyDescent="0.2">
      <c r="A16" s="27">
        <v>3</v>
      </c>
      <c r="B16" s="26" t="s">
        <v>98</v>
      </c>
      <c r="C16" s="27" t="s">
        <v>60</v>
      </c>
      <c r="D16" s="28"/>
      <c r="E16" s="28"/>
      <c r="F16" s="28"/>
      <c r="G16" s="28"/>
      <c r="H16" s="29"/>
      <c r="I16" s="28"/>
      <c r="J16" s="28"/>
      <c r="K16" s="28"/>
      <c r="L16" s="85"/>
      <c r="M16" s="31"/>
      <c r="N16" s="30"/>
      <c r="O16" s="30"/>
      <c r="P16" s="30"/>
      <c r="Q16" s="30"/>
      <c r="R16" s="29"/>
      <c r="S16" s="30"/>
      <c r="T16" s="30"/>
      <c r="U16" s="30"/>
      <c r="V16" s="86"/>
      <c r="W16" s="31"/>
      <c r="X16" s="32">
        <v>15</v>
      </c>
      <c r="Y16" s="32">
        <v>15</v>
      </c>
      <c r="Z16" s="32"/>
      <c r="AA16" s="32">
        <v>15</v>
      </c>
      <c r="AB16" s="31">
        <v>4</v>
      </c>
      <c r="AC16" s="32"/>
      <c r="AD16" s="32"/>
      <c r="AE16" s="32"/>
      <c r="AF16" s="32"/>
      <c r="AG16" s="31"/>
      <c r="AH16" s="87">
        <f>AI16+AJ16++AK16+AL16</f>
        <v>45</v>
      </c>
      <c r="AI16" s="36">
        <f t="shared" si="1"/>
        <v>15</v>
      </c>
      <c r="AJ16" s="36">
        <f t="shared" si="2"/>
        <v>15</v>
      </c>
      <c r="AK16" s="36">
        <f t="shared" si="3"/>
        <v>0</v>
      </c>
      <c r="AL16" s="36">
        <f t="shared" si="4"/>
        <v>15</v>
      </c>
      <c r="AM16" s="88">
        <f t="shared" si="5"/>
        <v>4</v>
      </c>
      <c r="AN16" s="97"/>
    </row>
    <row r="17" spans="1:40" s="3" customFormat="1" ht="21.95" customHeight="1" x14ac:dyDescent="0.2">
      <c r="A17" s="27">
        <v>4</v>
      </c>
      <c r="B17" s="26" t="s">
        <v>94</v>
      </c>
      <c r="C17" s="27" t="s">
        <v>61</v>
      </c>
      <c r="D17" s="28"/>
      <c r="E17" s="28"/>
      <c r="F17" s="28"/>
      <c r="G17" s="28"/>
      <c r="H17" s="31"/>
      <c r="I17" s="28"/>
      <c r="J17" s="28"/>
      <c r="K17" s="28"/>
      <c r="L17" s="28"/>
      <c r="M17" s="31"/>
      <c r="N17" s="30"/>
      <c r="O17" s="30"/>
      <c r="P17" s="30"/>
      <c r="Q17" s="30"/>
      <c r="R17" s="31"/>
      <c r="S17" s="30"/>
      <c r="T17" s="30"/>
      <c r="U17" s="30"/>
      <c r="V17" s="30"/>
      <c r="W17" s="31"/>
      <c r="X17" s="32">
        <v>15</v>
      </c>
      <c r="Y17" s="32" t="s">
        <v>85</v>
      </c>
      <c r="Z17" s="32"/>
      <c r="AA17" s="32">
        <v>15</v>
      </c>
      <c r="AB17" s="31">
        <v>2</v>
      </c>
      <c r="AC17" s="32"/>
      <c r="AD17" s="32"/>
      <c r="AE17" s="32"/>
      <c r="AF17" s="32"/>
      <c r="AG17" s="31"/>
      <c r="AH17" s="87">
        <f t="shared" si="0"/>
        <v>30</v>
      </c>
      <c r="AI17" s="36">
        <f t="shared" si="1"/>
        <v>15</v>
      </c>
      <c r="AJ17" s="36">
        <v>0</v>
      </c>
      <c r="AK17" s="36">
        <f t="shared" si="3"/>
        <v>0</v>
      </c>
      <c r="AL17" s="36">
        <f t="shared" si="4"/>
        <v>15</v>
      </c>
      <c r="AM17" s="88">
        <f t="shared" si="5"/>
        <v>2</v>
      </c>
    </row>
    <row r="18" spans="1:40" s="3" customFormat="1" ht="21.95" customHeight="1" x14ac:dyDescent="0.2">
      <c r="A18" s="27">
        <v>5</v>
      </c>
      <c r="B18" s="26" t="s">
        <v>100</v>
      </c>
      <c r="C18" s="27" t="s">
        <v>61</v>
      </c>
      <c r="D18" s="28"/>
      <c r="E18" s="28"/>
      <c r="F18" s="28"/>
      <c r="G18" s="28"/>
      <c r="H18" s="31"/>
      <c r="I18" s="28"/>
      <c r="J18" s="28"/>
      <c r="K18" s="28"/>
      <c r="L18" s="28"/>
      <c r="M18" s="31"/>
      <c r="N18" s="30"/>
      <c r="O18" s="30"/>
      <c r="P18" s="30"/>
      <c r="Q18" s="30"/>
      <c r="R18" s="31"/>
      <c r="S18" s="30"/>
      <c r="T18" s="30"/>
      <c r="U18" s="30"/>
      <c r="V18" s="30"/>
      <c r="W18" s="31"/>
      <c r="X18" s="32">
        <v>15</v>
      </c>
      <c r="Y18" s="114"/>
      <c r="Z18" s="32"/>
      <c r="AA18" s="32">
        <v>15</v>
      </c>
      <c r="AB18" s="31">
        <v>3</v>
      </c>
      <c r="AC18" s="32"/>
      <c r="AD18" s="32"/>
      <c r="AE18" s="32"/>
      <c r="AF18" s="32"/>
      <c r="AG18" s="31"/>
      <c r="AH18" s="87">
        <f t="shared" si="0"/>
        <v>30</v>
      </c>
      <c r="AI18" s="36">
        <f t="shared" si="1"/>
        <v>15</v>
      </c>
      <c r="AJ18" s="36">
        <v>0</v>
      </c>
      <c r="AK18" s="36">
        <f t="shared" si="3"/>
        <v>0</v>
      </c>
      <c r="AL18" s="36">
        <f t="shared" si="4"/>
        <v>15</v>
      </c>
      <c r="AM18" s="88">
        <f t="shared" si="5"/>
        <v>3</v>
      </c>
    </row>
    <row r="19" spans="1:40" s="3" customFormat="1" ht="21.95" customHeight="1" x14ac:dyDescent="0.2">
      <c r="A19" s="27">
        <v>6</v>
      </c>
      <c r="B19" s="26" t="s">
        <v>99</v>
      </c>
      <c r="C19" s="27" t="s">
        <v>61</v>
      </c>
      <c r="D19" s="28"/>
      <c r="E19" s="28"/>
      <c r="F19" s="28"/>
      <c r="G19" s="28"/>
      <c r="H19" s="31"/>
      <c r="I19" s="28"/>
      <c r="J19" s="28"/>
      <c r="K19" s="28"/>
      <c r="L19" s="28"/>
      <c r="M19" s="31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>
        <v>15</v>
      </c>
      <c r="Y19" s="32"/>
      <c r="Z19" s="32"/>
      <c r="AA19" s="32">
        <v>15</v>
      </c>
      <c r="AB19" s="29">
        <v>3</v>
      </c>
      <c r="AC19" s="32"/>
      <c r="AD19" s="32"/>
      <c r="AE19" s="32"/>
      <c r="AF19" s="32"/>
      <c r="AG19" s="31"/>
      <c r="AH19" s="87">
        <f t="shared" si="0"/>
        <v>30</v>
      </c>
      <c r="AI19" s="36">
        <f t="shared" si="1"/>
        <v>15</v>
      </c>
      <c r="AJ19" s="36">
        <f t="shared" si="2"/>
        <v>0</v>
      </c>
      <c r="AK19" s="36">
        <f t="shared" si="3"/>
        <v>0</v>
      </c>
      <c r="AL19" s="36">
        <f t="shared" si="4"/>
        <v>15</v>
      </c>
      <c r="AM19" s="88">
        <f t="shared" si="5"/>
        <v>3</v>
      </c>
    </row>
    <row r="20" spans="1:40" s="3" customFormat="1" ht="21.95" customHeight="1" x14ac:dyDescent="0.2">
      <c r="A20" s="27">
        <v>7</v>
      </c>
      <c r="B20" s="26" t="s">
        <v>117</v>
      </c>
      <c r="C20" s="27" t="s">
        <v>62</v>
      </c>
      <c r="D20" s="28"/>
      <c r="E20" s="28"/>
      <c r="F20" s="28"/>
      <c r="G20" s="28"/>
      <c r="H20" s="31"/>
      <c r="I20" s="28"/>
      <c r="J20" s="28"/>
      <c r="K20" s="28"/>
      <c r="L20" s="28"/>
      <c r="M20" s="31"/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32"/>
      <c r="Y20" s="32"/>
      <c r="Z20" s="32"/>
      <c r="AA20" s="32"/>
      <c r="AB20" s="31"/>
      <c r="AC20" s="32">
        <v>15</v>
      </c>
      <c r="AD20" s="32">
        <v>15</v>
      </c>
      <c r="AE20" s="32"/>
      <c r="AF20" s="32">
        <v>15</v>
      </c>
      <c r="AG20" s="31">
        <v>3</v>
      </c>
      <c r="AH20" s="87">
        <f t="shared" si="0"/>
        <v>45</v>
      </c>
      <c r="AI20" s="36">
        <f t="shared" si="1"/>
        <v>15</v>
      </c>
      <c r="AJ20" s="36">
        <f t="shared" si="2"/>
        <v>15</v>
      </c>
      <c r="AK20" s="36">
        <f t="shared" si="3"/>
        <v>0</v>
      </c>
      <c r="AL20" s="36">
        <f t="shared" si="4"/>
        <v>15</v>
      </c>
      <c r="AM20" s="88">
        <f t="shared" si="5"/>
        <v>3</v>
      </c>
    </row>
    <row r="21" spans="1:40" s="3" customFormat="1" ht="21.95" customHeight="1" x14ac:dyDescent="0.2">
      <c r="A21" s="27">
        <v>8</v>
      </c>
      <c r="B21" s="26" t="s">
        <v>116</v>
      </c>
      <c r="C21" s="27" t="s">
        <v>93</v>
      </c>
      <c r="D21" s="28"/>
      <c r="E21" s="28"/>
      <c r="F21" s="28"/>
      <c r="G21" s="28"/>
      <c r="H21" s="31"/>
      <c r="I21" s="28"/>
      <c r="J21" s="28"/>
      <c r="K21" s="28"/>
      <c r="L21" s="28"/>
      <c r="M21" s="31"/>
      <c r="N21" s="30"/>
      <c r="O21" s="30"/>
      <c r="P21" s="30"/>
      <c r="Q21" s="30"/>
      <c r="R21" s="31"/>
      <c r="S21" s="30"/>
      <c r="T21" s="30"/>
      <c r="U21" s="30"/>
      <c r="V21" s="30"/>
      <c r="W21" s="31"/>
      <c r="X21" s="32"/>
      <c r="Y21" s="32"/>
      <c r="Z21" s="32"/>
      <c r="AA21" s="32"/>
      <c r="AB21" s="31"/>
      <c r="AC21" s="32">
        <v>15</v>
      </c>
      <c r="AD21" s="32">
        <v>15</v>
      </c>
      <c r="AE21" s="32"/>
      <c r="AF21" s="32"/>
      <c r="AG21" s="31">
        <v>3</v>
      </c>
      <c r="AH21" s="87">
        <f t="shared" si="0"/>
        <v>30</v>
      </c>
      <c r="AI21" s="36">
        <f t="shared" si="1"/>
        <v>15</v>
      </c>
      <c r="AJ21" s="36">
        <f t="shared" si="2"/>
        <v>15</v>
      </c>
      <c r="AK21" s="36">
        <f t="shared" si="3"/>
        <v>0</v>
      </c>
      <c r="AL21" s="36">
        <f t="shared" si="4"/>
        <v>0</v>
      </c>
      <c r="AM21" s="88">
        <f t="shared" si="5"/>
        <v>3</v>
      </c>
    </row>
    <row r="22" spans="1:40" s="3" customFormat="1" ht="21.95" customHeight="1" x14ac:dyDescent="0.2">
      <c r="A22" s="27">
        <v>9</v>
      </c>
      <c r="B22" s="26" t="s">
        <v>128</v>
      </c>
      <c r="C22" s="27" t="s">
        <v>51</v>
      </c>
      <c r="D22" s="28"/>
      <c r="E22" s="28"/>
      <c r="F22" s="28"/>
      <c r="G22" s="28"/>
      <c r="H22" s="31"/>
      <c r="I22" s="28"/>
      <c r="J22" s="28"/>
      <c r="K22" s="28"/>
      <c r="L22" s="28"/>
      <c r="M22" s="31"/>
      <c r="N22" s="30"/>
      <c r="O22" s="30"/>
      <c r="P22" s="30"/>
      <c r="Q22" s="30"/>
      <c r="R22" s="31"/>
      <c r="S22" s="30"/>
      <c r="T22" s="30"/>
      <c r="U22" s="30"/>
      <c r="V22" s="30"/>
      <c r="W22" s="31"/>
      <c r="X22" s="32"/>
      <c r="Y22" s="32"/>
      <c r="Z22" s="32"/>
      <c r="AA22" s="32"/>
      <c r="AB22" s="31"/>
      <c r="AC22" s="32">
        <v>15</v>
      </c>
      <c r="AD22" s="32"/>
      <c r="AE22" s="32">
        <v>15</v>
      </c>
      <c r="AF22" s="32"/>
      <c r="AG22" s="31">
        <v>3</v>
      </c>
      <c r="AH22" s="87">
        <f t="shared" si="0"/>
        <v>30</v>
      </c>
      <c r="AI22" s="36">
        <f t="shared" si="1"/>
        <v>15</v>
      </c>
      <c r="AJ22" s="36">
        <f t="shared" si="2"/>
        <v>0</v>
      </c>
      <c r="AK22" s="36">
        <f t="shared" si="3"/>
        <v>15</v>
      </c>
      <c r="AL22" s="36">
        <f t="shared" si="4"/>
        <v>0</v>
      </c>
      <c r="AM22" s="88">
        <f t="shared" si="5"/>
        <v>3</v>
      </c>
      <c r="AN22" s="98"/>
    </row>
    <row r="23" spans="1:40" s="3" customFormat="1" ht="21.95" customHeight="1" x14ac:dyDescent="0.2">
      <c r="A23" s="27">
        <v>10</v>
      </c>
      <c r="B23" s="26" t="s">
        <v>110</v>
      </c>
      <c r="C23" s="27" t="s">
        <v>51</v>
      </c>
      <c r="D23" s="28"/>
      <c r="E23" s="28"/>
      <c r="F23" s="28"/>
      <c r="G23" s="28"/>
      <c r="H23" s="31"/>
      <c r="I23" s="28"/>
      <c r="J23" s="28"/>
      <c r="K23" s="28"/>
      <c r="L23" s="28"/>
      <c r="M23" s="31"/>
      <c r="N23" s="30"/>
      <c r="O23" s="30"/>
      <c r="P23" s="30"/>
      <c r="Q23" s="30"/>
      <c r="R23" s="31"/>
      <c r="S23" s="30"/>
      <c r="T23" s="30"/>
      <c r="U23" s="30"/>
      <c r="V23" s="30"/>
      <c r="W23" s="31"/>
      <c r="X23" s="32"/>
      <c r="Y23" s="32"/>
      <c r="Z23" s="32"/>
      <c r="AA23" s="32"/>
      <c r="AB23" s="31"/>
      <c r="AC23" s="32">
        <v>15</v>
      </c>
      <c r="AD23" s="32">
        <v>15</v>
      </c>
      <c r="AE23" s="32"/>
      <c r="AF23" s="32"/>
      <c r="AG23" s="31">
        <v>3</v>
      </c>
      <c r="AH23" s="87">
        <f t="shared" si="0"/>
        <v>30</v>
      </c>
      <c r="AI23" s="36">
        <f t="shared" si="1"/>
        <v>15</v>
      </c>
      <c r="AJ23" s="36">
        <f t="shared" si="2"/>
        <v>15</v>
      </c>
      <c r="AK23" s="36">
        <f t="shared" si="3"/>
        <v>0</v>
      </c>
      <c r="AL23" s="36">
        <f t="shared" si="4"/>
        <v>0</v>
      </c>
      <c r="AM23" s="88">
        <f t="shared" si="5"/>
        <v>3</v>
      </c>
      <c r="AN23" s="98"/>
    </row>
    <row r="24" spans="1:40" s="3" customFormat="1" ht="21.95" customHeight="1" x14ac:dyDescent="0.2">
      <c r="A24" s="225" t="s">
        <v>63</v>
      </c>
      <c r="B24" s="226"/>
      <c r="C24" s="226"/>
      <c r="D24" s="58">
        <f t="shared" ref="D24:AG24" si="6">SUM(D14:D23)</f>
        <v>0</v>
      </c>
      <c r="E24" s="58">
        <f t="shared" si="6"/>
        <v>0</v>
      </c>
      <c r="F24" s="58">
        <f t="shared" si="6"/>
        <v>0</v>
      </c>
      <c r="G24" s="58">
        <f t="shared" si="6"/>
        <v>0</v>
      </c>
      <c r="H24" s="89">
        <f t="shared" si="6"/>
        <v>0</v>
      </c>
      <c r="I24" s="58">
        <f t="shared" si="6"/>
        <v>0</v>
      </c>
      <c r="J24" s="58">
        <f t="shared" si="6"/>
        <v>0</v>
      </c>
      <c r="K24" s="58">
        <f t="shared" si="6"/>
        <v>0</v>
      </c>
      <c r="L24" s="58">
        <f t="shared" si="6"/>
        <v>0</v>
      </c>
      <c r="M24" s="89">
        <f t="shared" si="6"/>
        <v>0</v>
      </c>
      <c r="N24" s="59">
        <f t="shared" si="6"/>
        <v>0</v>
      </c>
      <c r="O24" s="59">
        <f t="shared" si="6"/>
        <v>0</v>
      </c>
      <c r="P24" s="59">
        <f t="shared" si="6"/>
        <v>0</v>
      </c>
      <c r="Q24" s="59">
        <f t="shared" si="6"/>
        <v>0</v>
      </c>
      <c r="R24" s="89">
        <f t="shared" si="6"/>
        <v>0</v>
      </c>
      <c r="S24" s="59">
        <f t="shared" si="6"/>
        <v>30</v>
      </c>
      <c r="T24" s="59">
        <f t="shared" si="6"/>
        <v>30</v>
      </c>
      <c r="U24" s="59">
        <f t="shared" si="6"/>
        <v>0</v>
      </c>
      <c r="V24" s="59">
        <f t="shared" si="6"/>
        <v>15</v>
      </c>
      <c r="W24" s="89">
        <f t="shared" si="6"/>
        <v>8</v>
      </c>
      <c r="X24" s="60">
        <f t="shared" si="6"/>
        <v>60</v>
      </c>
      <c r="Y24" s="60">
        <f t="shared" si="6"/>
        <v>15</v>
      </c>
      <c r="Z24" s="60">
        <f t="shared" si="6"/>
        <v>0</v>
      </c>
      <c r="AA24" s="60">
        <f t="shared" si="6"/>
        <v>60</v>
      </c>
      <c r="AB24" s="89">
        <f>SUM(AB14:AB23)</f>
        <v>12</v>
      </c>
      <c r="AC24" s="60">
        <f t="shared" si="6"/>
        <v>60</v>
      </c>
      <c r="AD24" s="60">
        <f t="shared" si="6"/>
        <v>45</v>
      </c>
      <c r="AE24" s="60">
        <f t="shared" si="6"/>
        <v>15</v>
      </c>
      <c r="AF24" s="60">
        <f t="shared" si="6"/>
        <v>15</v>
      </c>
      <c r="AG24" s="89">
        <f t="shared" si="6"/>
        <v>12</v>
      </c>
      <c r="AH24" s="87">
        <f>AI24+AJ24+AK24+AL24</f>
        <v>345</v>
      </c>
      <c r="AI24" s="90">
        <f>SUM(AI14:AI23)</f>
        <v>150</v>
      </c>
      <c r="AJ24" s="90">
        <f>SUM(AJ14:AJ23)</f>
        <v>90</v>
      </c>
      <c r="AK24" s="90">
        <f>SUM(AK14:AK23)</f>
        <v>15</v>
      </c>
      <c r="AL24" s="90">
        <f>SUM(AL14:AL23)</f>
        <v>90</v>
      </c>
      <c r="AM24" s="91">
        <f>SUM(AM14:AM23)</f>
        <v>32</v>
      </c>
    </row>
    <row r="25" spans="1:40" s="92" customFormat="1" ht="21.75" customHeight="1" x14ac:dyDescent="0.2">
      <c r="A25" s="3"/>
      <c r="B25" s="3"/>
      <c r="C25" s="93"/>
      <c r="D25" s="63"/>
      <c r="E25" s="63"/>
      <c r="F25" s="63"/>
      <c r="G25" s="63"/>
      <c r="H25" s="63"/>
      <c r="I25" s="63"/>
      <c r="J25" s="63"/>
      <c r="K25" s="63"/>
      <c r="L25" s="63"/>
      <c r="M25" s="64"/>
      <c r="N25" s="63"/>
      <c r="O25" s="63"/>
      <c r="P25" s="63"/>
      <c r="Q25" s="63"/>
      <c r="R25" s="63"/>
      <c r="S25" s="63"/>
      <c r="T25" s="63"/>
      <c r="U25" s="63"/>
      <c r="V25" s="63"/>
      <c r="W25" s="94"/>
      <c r="X25" s="63"/>
      <c r="Y25" s="63"/>
      <c r="Z25" s="63"/>
      <c r="AA25" s="63"/>
      <c r="AB25" s="63"/>
      <c r="AC25" s="63"/>
      <c r="AD25" s="63"/>
      <c r="AE25" s="63"/>
      <c r="AF25" s="63"/>
      <c r="AG25" s="94"/>
      <c r="AH25" s="65"/>
      <c r="AI25" s="65"/>
      <c r="AJ25" s="65"/>
      <c r="AK25" s="65"/>
      <c r="AL25" s="65"/>
      <c r="AM25" s="95"/>
    </row>
    <row r="26" spans="1:40" ht="11.25" customHeight="1" x14ac:dyDescent="0.2"/>
    <row r="27" spans="1:40" x14ac:dyDescent="0.2">
      <c r="B27" s="121"/>
    </row>
    <row r="29" spans="1:40" x14ac:dyDescent="0.2">
      <c r="B29" s="122"/>
      <c r="C29" s="123"/>
      <c r="D29" s="123"/>
      <c r="E29" s="123"/>
      <c r="F29" s="123"/>
      <c r="G29" s="124"/>
      <c r="H29" s="123"/>
      <c r="I29" s="123"/>
      <c r="L29" s="6"/>
      <c r="M29" s="80"/>
      <c r="Q29" s="81"/>
      <c r="R29" s="78"/>
      <c r="V29" s="79"/>
      <c r="W29" s="80"/>
      <c r="AA29" s="81"/>
      <c r="AB29" s="78"/>
      <c r="AF29" s="79"/>
      <c r="AG29" s="82"/>
      <c r="AH29" s="83"/>
      <c r="AL29" s="84"/>
      <c r="AM29"/>
    </row>
    <row r="30" spans="1:40" x14ac:dyDescent="0.2">
      <c r="B30" s="4"/>
      <c r="C30" s="78"/>
      <c r="G30" s="79"/>
      <c r="H30" s="78"/>
      <c r="L30" s="6"/>
      <c r="M30" s="80"/>
      <c r="Q30" s="81"/>
      <c r="R30" s="78"/>
      <c r="V30" s="79"/>
      <c r="W30" s="80"/>
      <c r="AA30" s="81"/>
      <c r="AB30" s="78"/>
      <c r="AF30" s="79"/>
      <c r="AG30" s="82"/>
      <c r="AH30" s="83"/>
      <c r="AL30" s="84"/>
      <c r="AM30"/>
    </row>
    <row r="31" spans="1:40" x14ac:dyDescent="0.2">
      <c r="B31" s="4"/>
      <c r="C31" s="78"/>
      <c r="G31" s="79"/>
      <c r="H31" s="78"/>
      <c r="L31" s="6"/>
      <c r="M31" s="80"/>
      <c r="Q31" s="81"/>
      <c r="R31" s="78"/>
      <c r="V31" s="79"/>
      <c r="W31" s="80"/>
      <c r="AA31" s="81"/>
      <c r="AB31" s="78"/>
      <c r="AF31" s="79"/>
      <c r="AG31" s="82"/>
      <c r="AH31" s="83"/>
      <c r="AL31" s="84"/>
      <c r="AM31"/>
    </row>
    <row r="32" spans="1:40" x14ac:dyDescent="0.2">
      <c r="B32" s="4"/>
      <c r="C32" s="78"/>
      <c r="G32" s="79"/>
      <c r="H32" s="78"/>
      <c r="L32" s="6"/>
      <c r="M32" s="80"/>
      <c r="Q32" s="81"/>
      <c r="R32" s="78"/>
      <c r="V32" s="79"/>
      <c r="W32" s="80"/>
      <c r="AA32" s="81"/>
      <c r="AB32" s="78"/>
      <c r="AF32" s="79"/>
      <c r="AG32" s="82"/>
      <c r="AH32" s="83"/>
      <c r="AL32" s="84"/>
      <c r="AM32"/>
    </row>
    <row r="33" spans="2:39" x14ac:dyDescent="0.2">
      <c r="B33" s="4"/>
      <c r="C33" s="78"/>
      <c r="G33" s="79"/>
      <c r="H33" s="78"/>
      <c r="L33" s="6"/>
      <c r="M33" s="80"/>
      <c r="Q33" s="81"/>
      <c r="R33" s="78"/>
      <c r="V33" s="79"/>
      <c r="W33" s="80"/>
      <c r="AA33" s="81"/>
      <c r="AB33" s="78"/>
      <c r="AF33" s="79"/>
      <c r="AG33" s="82"/>
      <c r="AH33" s="83"/>
      <c r="AL33" s="84"/>
      <c r="AM33"/>
    </row>
    <row r="34" spans="2:39" x14ac:dyDescent="0.2">
      <c r="B34" s="4"/>
      <c r="C34" s="78"/>
      <c r="G34" s="79"/>
      <c r="H34" s="78"/>
      <c r="L34" s="6"/>
      <c r="M34" s="80"/>
      <c r="Q34" s="81"/>
      <c r="R34" s="78"/>
      <c r="V34" s="79"/>
      <c r="W34" s="80"/>
      <c r="AA34" s="81"/>
      <c r="AB34" s="78"/>
      <c r="AF34" s="79"/>
      <c r="AG34" s="82"/>
      <c r="AH34" s="83"/>
      <c r="AL34" s="84"/>
      <c r="AM34"/>
    </row>
  </sheetData>
  <mergeCells count="31">
    <mergeCell ref="A1:AM1"/>
    <mergeCell ref="A2:AM2"/>
    <mergeCell ref="A3:AM3"/>
    <mergeCell ref="A10:A12"/>
    <mergeCell ref="B10:B12"/>
    <mergeCell ref="H11:H12"/>
    <mergeCell ref="I11:L11"/>
    <mergeCell ref="A6:AM6"/>
    <mergeCell ref="A7:AM7"/>
    <mergeCell ref="A4:AM4"/>
    <mergeCell ref="A5:AM5"/>
    <mergeCell ref="AB11:AB12"/>
    <mergeCell ref="S11:V11"/>
    <mergeCell ref="C10:C12"/>
    <mergeCell ref="D10:M10"/>
    <mergeCell ref="A8:AM8"/>
    <mergeCell ref="A13:AM13"/>
    <mergeCell ref="A24:C24"/>
    <mergeCell ref="AH10:AH12"/>
    <mergeCell ref="AI10:AL11"/>
    <mergeCell ref="AM10:AM12"/>
    <mergeCell ref="D11:G11"/>
    <mergeCell ref="W11:W12"/>
    <mergeCell ref="X11:AA11"/>
    <mergeCell ref="AC11:AF11"/>
    <mergeCell ref="N10:W10"/>
    <mergeCell ref="X10:AG10"/>
    <mergeCell ref="N11:Q11"/>
    <mergeCell ref="R11:R12"/>
    <mergeCell ref="AG11:AG12"/>
    <mergeCell ref="M11:M12"/>
  </mergeCells>
  <printOptions horizontalCentered="1"/>
  <pageMargins left="0.46" right="0.23622047244094491" top="0.22" bottom="0.15" header="0.86" footer="0.15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plan główny</vt:lpstr>
      <vt:lpstr>BCiNT</vt:lpstr>
      <vt:lpstr>ZNO</vt:lpstr>
      <vt:lpstr>ZZL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 Anna Kopeć</cp:lastModifiedBy>
  <cp:lastPrinted>2025-05-09T07:29:33Z</cp:lastPrinted>
  <dcterms:created xsi:type="dcterms:W3CDTF">2025-04-11T10:12:50Z</dcterms:created>
  <dcterms:modified xsi:type="dcterms:W3CDTF">2025-08-19T07:31:39Z</dcterms:modified>
</cp:coreProperties>
</file>