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Z-25 US program studiów na kierunku Zarządzanie II stopień\"/>
    </mc:Choice>
  </mc:AlternateContent>
  <xr:revisionPtr revIDLastSave="0" documentId="13_ncr:1_{D88D3B62-8815-4230-B44D-BE3C06391F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główny" sheetId="6" r:id="rId1"/>
    <sheet name="MF" sheetId="18" r:id="rId2"/>
    <sheet name="MJiŚ" sheetId="19" r:id="rId3"/>
    <sheet name="ML" sheetId="9" r:id="rId4"/>
    <sheet name="MNB" sheetId="22" r:id="rId5"/>
  </sheets>
  <definedNames>
    <definedName name="_xlnm.Print_Area" localSheetId="1">MF!$A$1:$AC$24</definedName>
    <definedName name="_xlnm.Print_Area" localSheetId="2">MJiŚ!$A$1:$AC$25</definedName>
    <definedName name="_xlnm.Print_Area" localSheetId="0">'plan główny'!$A$1:$AC$44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6" l="1"/>
  <c r="X39" i="6" s="1"/>
  <c r="Z39" i="6"/>
  <c r="AA39" i="6"/>
  <c r="AB39" i="6"/>
  <c r="X40" i="6"/>
  <c r="AA41" i="6"/>
  <c r="AB41" i="6"/>
  <c r="X41" i="6" s="1"/>
  <c r="AB38" i="6"/>
  <c r="X38" i="6" s="1"/>
  <c r="AA38" i="6"/>
  <c r="Z38" i="6"/>
  <c r="Y38" i="6"/>
  <c r="X35" i="6"/>
  <c r="X36" i="6"/>
  <c r="AB36" i="6"/>
  <c r="AA36" i="6"/>
  <c r="Z36" i="6"/>
  <c r="Y36" i="6"/>
  <c r="Y22" i="6"/>
  <c r="X22" i="6" s="1"/>
  <c r="Z22" i="6"/>
  <c r="AA22" i="6"/>
  <c r="AB22" i="6"/>
  <c r="Y23" i="6"/>
  <c r="X23" i="6" s="1"/>
  <c r="Z23" i="6"/>
  <c r="AA23" i="6"/>
  <c r="AB23" i="6"/>
  <c r="Y24" i="6"/>
  <c r="X24" i="6" s="1"/>
  <c r="Z24" i="6"/>
  <c r="AA24" i="6"/>
  <c r="AB24" i="6"/>
  <c r="Y25" i="6"/>
  <c r="X25" i="6" s="1"/>
  <c r="Z25" i="6"/>
  <c r="AA25" i="6"/>
  <c r="AB25" i="6"/>
  <c r="Y26" i="6"/>
  <c r="X26" i="6" s="1"/>
  <c r="Z26" i="6"/>
  <c r="AA26" i="6"/>
  <c r="AB26" i="6"/>
  <c r="Y27" i="6"/>
  <c r="X27" i="6" s="1"/>
  <c r="Z27" i="6"/>
  <c r="AA27" i="6"/>
  <c r="AB27" i="6"/>
  <c r="Y28" i="6"/>
  <c r="X28" i="6" s="1"/>
  <c r="Z28" i="6"/>
  <c r="AA28" i="6"/>
  <c r="AB28" i="6"/>
  <c r="X29" i="6"/>
  <c r="Y29" i="6"/>
  <c r="Z29" i="6"/>
  <c r="AA29" i="6"/>
  <c r="AB29" i="6"/>
  <c r="Y30" i="6"/>
  <c r="X30" i="6" s="1"/>
  <c r="Z30" i="6"/>
  <c r="AA30" i="6"/>
  <c r="AB30" i="6"/>
  <c r="Y31" i="6"/>
  <c r="X31" i="6" s="1"/>
  <c r="Z31" i="6"/>
  <c r="AA31" i="6"/>
  <c r="AB31" i="6"/>
  <c r="Y32" i="6"/>
  <c r="X32" i="6" s="1"/>
  <c r="Z32" i="6"/>
  <c r="AA32" i="6"/>
  <c r="AB32" i="6"/>
  <c r="Y33" i="6"/>
  <c r="X33" i="6" s="1"/>
  <c r="Z33" i="6"/>
  <c r="AA33" i="6"/>
  <c r="AB33" i="6"/>
  <c r="Y34" i="6"/>
  <c r="X34" i="6" s="1"/>
  <c r="Z34" i="6"/>
  <c r="AA34" i="6"/>
  <c r="AB34" i="6"/>
  <c r="AB21" i="6"/>
  <c r="AA21" i="6"/>
  <c r="Z21" i="6"/>
  <c r="Y21" i="6"/>
  <c r="X21" i="6"/>
  <c r="X14" i="6"/>
  <c r="X15" i="6"/>
  <c r="X16" i="6"/>
  <c r="X17" i="6"/>
  <c r="X18" i="6"/>
  <c r="X19" i="6"/>
  <c r="Y14" i="6"/>
  <c r="Z14" i="6"/>
  <c r="AA14" i="6"/>
  <c r="AB14" i="6"/>
  <c r="Y15" i="6"/>
  <c r="Z15" i="6"/>
  <c r="AA15" i="6"/>
  <c r="AB15" i="6"/>
  <c r="Y16" i="6"/>
  <c r="Z16" i="6"/>
  <c r="AA16" i="6"/>
  <c r="AB16" i="6"/>
  <c r="Y17" i="6"/>
  <c r="Z17" i="6"/>
  <c r="AA17" i="6"/>
  <c r="AB17" i="6"/>
  <c r="Y18" i="6"/>
  <c r="Z18" i="6"/>
  <c r="AA18" i="6"/>
  <c r="AB18" i="6"/>
  <c r="Y19" i="6"/>
  <c r="Z19" i="6"/>
  <c r="AA19" i="6"/>
  <c r="AB19" i="6"/>
  <c r="X13" i="6"/>
  <c r="X24" i="9" l="1"/>
  <c r="X14" i="9"/>
  <c r="X25" i="19"/>
  <c r="X15" i="19"/>
  <c r="X24" i="18"/>
  <c r="X14" i="18"/>
  <c r="X15" i="18"/>
  <c r="X24" i="22"/>
  <c r="X18" i="9"/>
  <c r="X18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Y24" i="22" s="1"/>
  <c r="AC23" i="22"/>
  <c r="AB23" i="22"/>
  <c r="AA23" i="22"/>
  <c r="Z23" i="22"/>
  <c r="Y23" i="22"/>
  <c r="AC22" i="22"/>
  <c r="AB22" i="22"/>
  <c r="AA22" i="22"/>
  <c r="Z22" i="22"/>
  <c r="Y22" i="22"/>
  <c r="AC21" i="22"/>
  <c r="AB21" i="22"/>
  <c r="AA21" i="22"/>
  <c r="Z21" i="22"/>
  <c r="Y21" i="22"/>
  <c r="AC20" i="22"/>
  <c r="AB20" i="22"/>
  <c r="AA20" i="22"/>
  <c r="Z20" i="22"/>
  <c r="Y20" i="22"/>
  <c r="AC19" i="22"/>
  <c r="AB19" i="22"/>
  <c r="AA19" i="22"/>
  <c r="Z19" i="22"/>
  <c r="Y19" i="22"/>
  <c r="AC18" i="22"/>
  <c r="AB18" i="22"/>
  <c r="AA18" i="22"/>
  <c r="Z18" i="22"/>
  <c r="Y18" i="22"/>
  <c r="AC17" i="22"/>
  <c r="AB17" i="22"/>
  <c r="AA17" i="22"/>
  <c r="Z17" i="22"/>
  <c r="Y17" i="22"/>
  <c r="AC16" i="22"/>
  <c r="AB16" i="22"/>
  <c r="AA16" i="22"/>
  <c r="Z16" i="22"/>
  <c r="Y16" i="22"/>
  <c r="X16" i="22" s="1"/>
  <c r="AC15" i="22"/>
  <c r="AB15" i="22"/>
  <c r="AA15" i="22"/>
  <c r="Z15" i="22"/>
  <c r="Y15" i="22"/>
  <c r="X15" i="22" s="1"/>
  <c r="AC14" i="22"/>
  <c r="AB14" i="22"/>
  <c r="AA14" i="22"/>
  <c r="Z14" i="22"/>
  <c r="Y14" i="22"/>
  <c r="AC32" i="6"/>
  <c r="AC18" i="6"/>
  <c r="AC34" i="6"/>
  <c r="J42" i="6"/>
  <c r="K42" i="6"/>
  <c r="L42" i="6"/>
  <c r="I42" i="6"/>
  <c r="E42" i="6"/>
  <c r="F42" i="6"/>
  <c r="G42" i="6"/>
  <c r="D42" i="6"/>
  <c r="AC40" i="6"/>
  <c r="AC37" i="6" s="1"/>
  <c r="AC25" i="6"/>
  <c r="AC30" i="6"/>
  <c r="AA18" i="9"/>
  <c r="Y18" i="9"/>
  <c r="AB17" i="9"/>
  <c r="Z18" i="9"/>
  <c r="AB18" i="9"/>
  <c r="Y17" i="9"/>
  <c r="X17" i="9" s="1"/>
  <c r="Z17" i="9"/>
  <c r="AA17" i="9"/>
  <c r="AC26" i="6"/>
  <c r="AC27" i="6"/>
  <c r="AC22" i="6"/>
  <c r="AC23" i="6"/>
  <c r="AC31" i="6"/>
  <c r="Y13" i="6"/>
  <c r="Z13" i="6"/>
  <c r="AA13" i="6"/>
  <c r="AB13" i="6"/>
  <c r="AC13" i="6"/>
  <c r="AC14" i="6"/>
  <c r="AC15" i="6"/>
  <c r="AC16" i="6"/>
  <c r="AC17" i="6"/>
  <c r="AC19" i="6"/>
  <c r="AC24" i="6"/>
  <c r="AC28" i="6"/>
  <c r="AC29" i="6"/>
  <c r="AC33" i="6"/>
  <c r="Y15" i="19"/>
  <c r="Z15" i="19"/>
  <c r="AB15" i="19"/>
  <c r="AA15" i="19"/>
  <c r="AC15" i="19"/>
  <c r="Y16" i="19"/>
  <c r="Z16" i="19"/>
  <c r="AB16" i="19"/>
  <c r="AA16" i="19"/>
  <c r="AC16" i="19"/>
  <c r="Y17" i="19"/>
  <c r="Z17" i="19"/>
  <c r="AB17" i="19"/>
  <c r="X17" i="19" s="1"/>
  <c r="AA17" i="19"/>
  <c r="AC17" i="19"/>
  <c r="Y18" i="19"/>
  <c r="X18" i="19" s="1"/>
  <c r="Z18" i="19"/>
  <c r="AB18" i="19"/>
  <c r="AA18" i="19"/>
  <c r="AC18" i="19"/>
  <c r="Y19" i="19"/>
  <c r="Z19" i="19"/>
  <c r="AB19" i="19"/>
  <c r="AA19" i="19"/>
  <c r="AC19" i="19"/>
  <c r="Y21" i="19"/>
  <c r="Z21" i="19"/>
  <c r="AB21" i="19"/>
  <c r="AA21" i="19"/>
  <c r="AC21" i="19"/>
  <c r="Y22" i="19"/>
  <c r="X22" i="19" s="1"/>
  <c r="Z22" i="19"/>
  <c r="AB22" i="19"/>
  <c r="AA22" i="19"/>
  <c r="AC22" i="19"/>
  <c r="Y20" i="19"/>
  <c r="Z20" i="19"/>
  <c r="AB20" i="19"/>
  <c r="AA20" i="19"/>
  <c r="AC20" i="19"/>
  <c r="Y23" i="19"/>
  <c r="Z23" i="19"/>
  <c r="AB23" i="19"/>
  <c r="X23" i="19" s="1"/>
  <c r="AA23" i="19"/>
  <c r="AC23" i="19"/>
  <c r="Y24" i="19"/>
  <c r="AB24" i="19"/>
  <c r="Z24" i="19"/>
  <c r="AA24" i="19"/>
  <c r="AC24" i="19"/>
  <c r="D25" i="19"/>
  <c r="E25" i="19"/>
  <c r="F25" i="19"/>
  <c r="AA25" i="19" s="1"/>
  <c r="G25" i="19"/>
  <c r="Q25" i="19"/>
  <c r="V25" i="19"/>
  <c r="H25" i="19"/>
  <c r="I25" i="19"/>
  <c r="N25" i="19"/>
  <c r="S25" i="19"/>
  <c r="J25" i="19"/>
  <c r="O25" i="19"/>
  <c r="T25" i="19"/>
  <c r="L25" i="19"/>
  <c r="K25" i="19"/>
  <c r="P25" i="19"/>
  <c r="U25" i="19"/>
  <c r="M25" i="19"/>
  <c r="R25" i="19"/>
  <c r="W25" i="19"/>
  <c r="Y14" i="18"/>
  <c r="Z14" i="18"/>
  <c r="AB14" i="18"/>
  <c r="AA14" i="18"/>
  <c r="AC14" i="18"/>
  <c r="Y15" i="18"/>
  <c r="Z15" i="18"/>
  <c r="AB15" i="18"/>
  <c r="AA15" i="18"/>
  <c r="AC15" i="18"/>
  <c r="Z16" i="18"/>
  <c r="Y16" i="18"/>
  <c r="AB16" i="18"/>
  <c r="AA16" i="18"/>
  <c r="AC16" i="18"/>
  <c r="Z17" i="18"/>
  <c r="Y17" i="18"/>
  <c r="AB17" i="18"/>
  <c r="X17" i="18" s="1"/>
  <c r="AA17" i="18"/>
  <c r="AC17" i="18"/>
  <c r="Y18" i="18"/>
  <c r="Z18" i="18"/>
  <c r="AB18" i="18"/>
  <c r="AA18" i="18"/>
  <c r="AC18" i="18"/>
  <c r="Y20" i="18"/>
  <c r="Z20" i="18"/>
  <c r="AB20" i="18"/>
  <c r="X20" i="18"/>
  <c r="AA20" i="18"/>
  <c r="AC20" i="18"/>
  <c r="Y21" i="18"/>
  <c r="Z21" i="18"/>
  <c r="AB21" i="18"/>
  <c r="X21" i="18" s="1"/>
  <c r="AA21" i="18"/>
  <c r="AC21" i="18"/>
  <c r="Y22" i="18"/>
  <c r="Z22" i="18"/>
  <c r="AB22" i="18"/>
  <c r="AA22" i="18"/>
  <c r="AC22" i="18"/>
  <c r="Z19" i="18"/>
  <c r="AB19" i="18"/>
  <c r="Y19" i="18"/>
  <c r="AA19" i="18"/>
  <c r="AC19" i="18"/>
  <c r="Y23" i="18"/>
  <c r="Z23" i="18"/>
  <c r="AB23" i="18"/>
  <c r="AA23" i="18"/>
  <c r="AC23" i="18"/>
  <c r="D24" i="18"/>
  <c r="O24" i="18"/>
  <c r="T24" i="18"/>
  <c r="T36" i="6" s="1"/>
  <c r="T42" i="6" s="1"/>
  <c r="Q24" i="18"/>
  <c r="Q36" i="6" s="1"/>
  <c r="Q42" i="6" s="1"/>
  <c r="V24" i="18"/>
  <c r="V36" i="6" s="1"/>
  <c r="V42" i="6" s="1"/>
  <c r="E24" i="18"/>
  <c r="F24" i="18"/>
  <c r="G24" i="18"/>
  <c r="H24" i="18"/>
  <c r="M24" i="18"/>
  <c r="R24" i="18"/>
  <c r="R36" i="6" s="1"/>
  <c r="R42" i="6" s="1"/>
  <c r="W24" i="18"/>
  <c r="W36" i="6" s="1"/>
  <c r="W42" i="6" s="1"/>
  <c r="H42" i="6"/>
  <c r="I24" i="18"/>
  <c r="J24" i="18"/>
  <c r="K24" i="18"/>
  <c r="L24" i="18"/>
  <c r="M42" i="6"/>
  <c r="N24" i="18"/>
  <c r="N36" i="6" s="1"/>
  <c r="N42" i="6" s="1"/>
  <c r="P24" i="18"/>
  <c r="AA24" i="18" s="1"/>
  <c r="AA35" i="6" s="1"/>
  <c r="S24" i="18"/>
  <c r="S36" i="6" s="1"/>
  <c r="S42" i="6" s="1"/>
  <c r="U24" i="18"/>
  <c r="AC39" i="6"/>
  <c r="AC41" i="6"/>
  <c r="AC38" i="6"/>
  <c r="AC21" i="6"/>
  <c r="Y15" i="9"/>
  <c r="Z15" i="9"/>
  <c r="AA15" i="9"/>
  <c r="AB15" i="9"/>
  <c r="AC15" i="9"/>
  <c r="Y16" i="9"/>
  <c r="Z16" i="9"/>
  <c r="AB16" i="9"/>
  <c r="X16" i="9" s="1"/>
  <c r="AA16" i="9"/>
  <c r="AC16" i="9"/>
  <c r="AC17" i="9"/>
  <c r="AC18" i="9"/>
  <c r="Y20" i="9"/>
  <c r="Z20" i="9"/>
  <c r="AA20" i="9"/>
  <c r="AB20" i="9"/>
  <c r="X20" i="9" s="1"/>
  <c r="AC20" i="9"/>
  <c r="Y21" i="9"/>
  <c r="Z21" i="9"/>
  <c r="AB21" i="9"/>
  <c r="AA21" i="9"/>
  <c r="AC21" i="9"/>
  <c r="Y19" i="9"/>
  <c r="Z19" i="9"/>
  <c r="AB19" i="9"/>
  <c r="AA19" i="9"/>
  <c r="AC19" i="9"/>
  <c r="Y22" i="9"/>
  <c r="Z22" i="9"/>
  <c r="X22" i="9" s="1"/>
  <c r="AB22" i="9"/>
  <c r="AA22" i="9"/>
  <c r="AC22" i="9"/>
  <c r="Y23" i="9"/>
  <c r="Z23" i="9"/>
  <c r="AB23" i="9"/>
  <c r="AA23" i="9"/>
  <c r="AC23" i="9"/>
  <c r="D24" i="9"/>
  <c r="I24" i="9"/>
  <c r="N24" i="9"/>
  <c r="S24" i="9"/>
  <c r="E24" i="9"/>
  <c r="J24" i="9"/>
  <c r="O24" i="9"/>
  <c r="T24" i="9"/>
  <c r="F24" i="9"/>
  <c r="K24" i="9"/>
  <c r="P24" i="9"/>
  <c r="U24" i="9"/>
  <c r="G24" i="9"/>
  <c r="L24" i="9"/>
  <c r="Q24" i="9"/>
  <c r="V24" i="9"/>
  <c r="H24" i="9"/>
  <c r="M24" i="9"/>
  <c r="R24" i="9"/>
  <c r="W24" i="9"/>
  <c r="AB14" i="9"/>
  <c r="Y14" i="9"/>
  <c r="Z14" i="9"/>
  <c r="AC14" i="9"/>
  <c r="AA14" i="9"/>
  <c r="U36" i="6"/>
  <c r="U42" i="6" s="1"/>
  <c r="AB25" i="19"/>
  <c r="AB12" i="6" l="1"/>
  <c r="AB37" i="6"/>
  <c r="Z37" i="6"/>
  <c r="X23" i="22"/>
  <c r="AC24" i="22"/>
  <c r="X22" i="22"/>
  <c r="X21" i="22"/>
  <c r="Y25" i="19"/>
  <c r="Y24" i="9"/>
  <c r="AB24" i="22"/>
  <c r="W44" i="6"/>
  <c r="X22" i="18"/>
  <c r="Z25" i="19"/>
  <c r="X20" i="19"/>
  <c r="X19" i="19"/>
  <c r="X16" i="19"/>
  <c r="AA12" i="6"/>
  <c r="Z12" i="6"/>
  <c r="P36" i="6"/>
  <c r="P42" i="6" s="1"/>
  <c r="AA37" i="6"/>
  <c r="Y12" i="6"/>
  <c r="X12" i="6" s="1"/>
  <c r="X17" i="22"/>
  <c r="Y37" i="6"/>
  <c r="X16" i="18"/>
  <c r="AC25" i="19"/>
  <c r="X21" i="19"/>
  <c r="X19" i="22"/>
  <c r="AC44" i="6"/>
  <c r="D43" i="6"/>
  <c r="Z24" i="22"/>
  <c r="AC24" i="9"/>
  <c r="AA24" i="22"/>
  <c r="X24" i="19"/>
  <c r="AA20" i="6"/>
  <c r="X14" i="22"/>
  <c r="X20" i="22"/>
  <c r="AB24" i="9"/>
  <c r="AA24" i="9"/>
  <c r="Z24" i="9"/>
  <c r="X19" i="9"/>
  <c r="X23" i="9"/>
  <c r="X21" i="9"/>
  <c r="X15" i="9"/>
  <c r="X23" i="18"/>
  <c r="Z24" i="18"/>
  <c r="Z35" i="6" s="1"/>
  <c r="X19" i="18"/>
  <c r="S43" i="6"/>
  <c r="X18" i="18"/>
  <c r="AC24" i="18"/>
  <c r="AC36" i="6" s="1"/>
  <c r="AC35" i="6" s="1"/>
  <c r="O36" i="6"/>
  <c r="O42" i="6" s="1"/>
  <c r="AB24" i="18"/>
  <c r="AB35" i="6" s="1"/>
  <c r="Y24" i="18"/>
  <c r="M44" i="6"/>
  <c r="AC20" i="6"/>
  <c r="Y20" i="6"/>
  <c r="Z20" i="6"/>
  <c r="AC12" i="6"/>
  <c r="AB20" i="6"/>
  <c r="I43" i="6"/>
  <c r="X37" i="6" l="1"/>
  <c r="AC43" i="6"/>
  <c r="AA42" i="6"/>
  <c r="D44" i="6"/>
  <c r="N43" i="6"/>
  <c r="N44" i="6" s="1"/>
  <c r="Z42" i="6"/>
  <c r="AB42" i="6"/>
  <c r="Y35" i="6"/>
  <c r="AC42" i="6"/>
  <c r="X20" i="6"/>
  <c r="X43" i="6" l="1"/>
  <c r="X42" i="6"/>
  <c r="Y42" i="6"/>
</calcChain>
</file>

<file path=xl/sharedStrings.xml><?xml version="1.0" encoding="utf-8"?>
<sst xmlns="http://schemas.openxmlformats.org/spreadsheetml/2006/main" count="366" uniqueCount="122">
  <si>
    <t>Nazwa przedmiotu</t>
  </si>
  <si>
    <t>ROK I</t>
  </si>
  <si>
    <t>ROK II</t>
  </si>
  <si>
    <t>Ogółem</t>
  </si>
  <si>
    <t>w tym:</t>
  </si>
  <si>
    <t>w.</t>
  </si>
  <si>
    <t>ćw.</t>
  </si>
  <si>
    <t>Forma zalicz.</t>
  </si>
  <si>
    <t>ECTS</t>
  </si>
  <si>
    <t>lab</t>
  </si>
  <si>
    <t>Język obcy</t>
  </si>
  <si>
    <t>Lp.</t>
  </si>
  <si>
    <t>1 sem.</t>
  </si>
  <si>
    <t>2 sem.</t>
  </si>
  <si>
    <t>3 sem.</t>
  </si>
  <si>
    <t>4 sem.</t>
  </si>
  <si>
    <t>Forma zaliczenia</t>
  </si>
  <si>
    <t>RAZEM</t>
  </si>
  <si>
    <t>ćw</t>
  </si>
  <si>
    <t>p</t>
  </si>
  <si>
    <t>w</t>
  </si>
  <si>
    <t>A. Przedmioty podstawowe</t>
  </si>
  <si>
    <t>B. Przedmioty kierunkowe</t>
  </si>
  <si>
    <t>z.o.I</t>
  </si>
  <si>
    <t>Praca magisterska</t>
  </si>
  <si>
    <t>Seminarium magisterskie</t>
  </si>
  <si>
    <t>z.o.II,III,IV</t>
  </si>
  <si>
    <t>zal.</t>
  </si>
  <si>
    <t>E I</t>
  </si>
  <si>
    <t>Rachunkowość zarządcza</t>
  </si>
  <si>
    <t>z o. I</t>
  </si>
  <si>
    <t>z o. II</t>
  </si>
  <si>
    <t>BHP</t>
  </si>
  <si>
    <t>Wnioskowanie statystyczne</t>
  </si>
  <si>
    <t>Zarządcze odmiany rachunku kosztów</t>
  </si>
  <si>
    <t>Budżetowanie i planowanie finansowe</t>
  </si>
  <si>
    <t>z o. III</t>
  </si>
  <si>
    <t>z o. IV</t>
  </si>
  <si>
    <t>E III</t>
  </si>
  <si>
    <t>E IV</t>
  </si>
  <si>
    <t>z I</t>
  </si>
  <si>
    <t>E II</t>
  </si>
  <si>
    <t>Gospodarka rynkowa</t>
  </si>
  <si>
    <t>Socjologia w zarządzaniu współczesną organizacją</t>
  </si>
  <si>
    <t>Metodologia badań społecznych</t>
  </si>
  <si>
    <t>C. Moduł obieralny</t>
  </si>
  <si>
    <t>PROFIL: PRAKTYCZNY</t>
  </si>
  <si>
    <t xml:space="preserve">PLAN  STUDIÓW  STACJONARNYCH II stopnia                 </t>
  </si>
  <si>
    <t>Moduł obieralny</t>
  </si>
  <si>
    <t>Razem liczba godzin</t>
  </si>
  <si>
    <t>D. Dyplomowanie i praktyka</t>
  </si>
  <si>
    <t>z.o. II</t>
  </si>
  <si>
    <t>Wykład fakultatywny</t>
  </si>
  <si>
    <t>Załącznik nr 1</t>
  </si>
  <si>
    <t>Praktyka I</t>
  </si>
  <si>
    <t>Praktyka II</t>
  </si>
  <si>
    <t>Etyka w biznesie</t>
  </si>
  <si>
    <t>obowiązuje I rok od r.a. 2025/2026</t>
  </si>
  <si>
    <t>z. o. I</t>
  </si>
  <si>
    <t>z. o. III</t>
  </si>
  <si>
    <t>KIERUNEK: ZARZĄDZANIE</t>
  </si>
  <si>
    <t>Klasyczne i nowoczesne koncepcje zarządzania</t>
  </si>
  <si>
    <t>Zarządzanie strategiczne</t>
  </si>
  <si>
    <t>Rynki finansowe</t>
  </si>
  <si>
    <t>Przedsiębiorstwo międzynarodowe</t>
  </si>
  <si>
    <t>Społeczna odpowiedzialność biznesu</t>
  </si>
  <si>
    <t>Gospodarka cyfrowa i nowe modele biznesu</t>
  </si>
  <si>
    <t>Badania operacyjne</t>
  </si>
  <si>
    <t>Arkusz kalkulacyjny w zarządzaniu finansami</t>
  </si>
  <si>
    <t>Audyt zewnętrzny i wewnętrzny</t>
  </si>
  <si>
    <t>Kapitał wysokiego ryzyka</t>
  </si>
  <si>
    <t>Ład korporacyjny</t>
  </si>
  <si>
    <t>Ocena kondycji finansowej przedsiębiorstw</t>
  </si>
  <si>
    <t>Finanse publiczne i podatki</t>
  </si>
  <si>
    <t>Controlling w przedsiębiorstwie</t>
  </si>
  <si>
    <t>Trendy w biznesie- studium przypadku</t>
  </si>
  <si>
    <t>Zarządzanie marką i wizerunkiem</t>
  </si>
  <si>
    <t>Zarządzanie różnorodnością</t>
  </si>
  <si>
    <t>Lider efektywnego zespołu</t>
  </si>
  <si>
    <t>Zarządzanie i przywództwo w biznesie</t>
  </si>
  <si>
    <t>Social media marketing</t>
  </si>
  <si>
    <t>Ekozarządzanie i zarządzanie środowiskowe</t>
  </si>
  <si>
    <t>Innowacyjność i komercjalizacja badań</t>
  </si>
  <si>
    <t>Finansowanie biznesu ze środków UE</t>
  </si>
  <si>
    <t>Audyt jakości i środowiskowe</t>
  </si>
  <si>
    <t>Normalizacja, certyfikacja  i akredytacja</t>
  </si>
  <si>
    <t>Marketing relacji</t>
  </si>
  <si>
    <t>Konfigurowanie łańcucha dostaw</t>
  </si>
  <si>
    <t>Centra logistyczne</t>
  </si>
  <si>
    <t>Technologie transportowe</t>
  </si>
  <si>
    <t>Projektowanie systemów logistycznych</t>
  </si>
  <si>
    <t>Logistyka miejska</t>
  </si>
  <si>
    <t>Organizacja procesów dystrybucji</t>
  </si>
  <si>
    <t>Logistyka zwrotna</t>
  </si>
  <si>
    <t>Eurologistyka w biznesie</t>
  </si>
  <si>
    <t>Moduł obieralny: MANAGER NOWOCZESNEGO BIZNESU</t>
  </si>
  <si>
    <t>KIERUNEK:ZARZĄDZANIE</t>
  </si>
  <si>
    <t>Moduł obieralny: MANAGER LOGISTYKI</t>
  </si>
  <si>
    <t>Moduł obieralny:MANAGER JAKOŚCI I ŚRODOWISKA</t>
  </si>
  <si>
    <t>C. Moduł obieralny: MANAGER JAKOŚCI I ŚRODOWISKA</t>
  </si>
  <si>
    <t>C. Moduł obieralny: MANAGER LOGISTYKI</t>
  </si>
  <si>
    <t>C. Moduł obieralny: MANAGER NOWOCZESNEGO BIZNESU</t>
  </si>
  <si>
    <t>C. Moduł obieralny:  MANAGER FINANSÓW</t>
  </si>
  <si>
    <t>Zarządzanie procesami biznesowymi</t>
  </si>
  <si>
    <t>Zarządzanie płynnością finansową</t>
  </si>
  <si>
    <t>Marketing na rynku globalnym</t>
  </si>
  <si>
    <t>Ekonomia behawioralna w zarządzaniu</t>
  </si>
  <si>
    <t>Zarządzanie czasem menedżera</t>
  </si>
  <si>
    <t>Gospodarka obiegu zamkniętego</t>
  </si>
  <si>
    <t xml:space="preserve">Systemy zarządzania jakością </t>
  </si>
  <si>
    <t xml:space="preserve">Kreowanie postaw przedsiębiorczych </t>
  </si>
  <si>
    <t xml:space="preserve">Gra menadżerska </t>
  </si>
  <si>
    <t>z.o.  II</t>
  </si>
  <si>
    <t>z.o. III</t>
  </si>
  <si>
    <t xml:space="preserve">Zarządzanie i przywództwo w biznesie </t>
  </si>
  <si>
    <t>Wykład fakultatywny - humanistyczny</t>
  </si>
  <si>
    <r>
      <t xml:space="preserve">do </t>
    </r>
    <r>
      <rPr>
        <i/>
        <sz val="10"/>
        <rFont val="Calibri"/>
        <family val="2"/>
        <charset val="238"/>
      </rPr>
      <t>Programu studiów na kierunku zarządzanie - studia drugiego stopnia o profilu praktycznym,</t>
    </r>
    <r>
      <rPr>
        <sz val="10"/>
        <rFont val="Calibri"/>
        <family val="2"/>
        <charset val="238"/>
      </rPr>
      <t xml:space="preserve"> </t>
    </r>
  </si>
  <si>
    <t xml:space="preserve">Warsztaty zarządzania jakością </t>
  </si>
  <si>
    <t>Controlling procesów w łańcuchu dostaw</t>
  </si>
  <si>
    <t>cModuł obieralny: MANAGER FINANSÓW</t>
  </si>
  <si>
    <t>stanowiącego załącznik do Uchwały nr 15/000/2025 Senatu AJP</t>
  </si>
  <si>
    <t>z dnia 15 kwietnia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</si>
</sst>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6"/>
      <name val="Arial CE"/>
      <charset val="238"/>
    </font>
    <font>
      <b/>
      <sz val="5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6"/>
      <name val="Arial CE"/>
      <charset val="238"/>
    </font>
    <font>
      <sz val="7"/>
      <name val="Arial CE"/>
      <charset val="238"/>
    </font>
    <font>
      <sz val="8"/>
      <color indexed="10"/>
      <name val="Arial CE"/>
      <charset val="238"/>
    </font>
    <font>
      <i/>
      <sz val="6"/>
      <color indexed="10"/>
      <name val="Arial CE"/>
      <charset val="238"/>
    </font>
    <font>
      <b/>
      <i/>
      <sz val="8"/>
      <color indexed="10"/>
      <name val="Arial CE"/>
      <charset val="238"/>
    </font>
    <font>
      <i/>
      <sz val="7"/>
      <color indexed="10"/>
      <name val="Arial CE"/>
      <charset val="238"/>
    </font>
    <font>
      <b/>
      <i/>
      <sz val="6"/>
      <color indexed="10"/>
      <name val="Arial CE"/>
      <charset val="238"/>
    </font>
    <font>
      <sz val="6"/>
      <color indexed="10"/>
      <name val="Arial CE"/>
      <charset val="238"/>
    </font>
    <font>
      <b/>
      <i/>
      <sz val="7"/>
      <color indexed="10"/>
      <name val="Arial CE"/>
      <charset val="238"/>
    </font>
    <font>
      <i/>
      <sz val="6"/>
      <name val="Arial CE"/>
      <charset val="238"/>
    </font>
    <font>
      <b/>
      <i/>
      <sz val="7"/>
      <name val="Arial CE"/>
      <charset val="238"/>
    </font>
    <font>
      <i/>
      <sz val="7"/>
      <name val="Arial CE"/>
      <charset val="238"/>
    </font>
    <font>
      <i/>
      <sz val="10"/>
      <name val="Arial CE"/>
      <charset val="238"/>
    </font>
    <font>
      <i/>
      <sz val="5"/>
      <name val="Arial CE"/>
      <charset val="238"/>
    </font>
    <font>
      <i/>
      <sz val="7"/>
      <name val="Arial CE"/>
      <family val="2"/>
      <charset val="238"/>
    </font>
    <font>
      <b/>
      <u/>
      <sz val="10"/>
      <name val="Arial CE"/>
      <charset val="238"/>
    </font>
    <font>
      <sz val="9"/>
      <name val="Arial CE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i/>
      <sz val="8"/>
      <color indexed="10"/>
      <name val="Arial CE"/>
      <charset val="238"/>
    </font>
    <font>
      <b/>
      <sz val="9"/>
      <name val="Arial CE"/>
      <charset val="238"/>
    </font>
    <font>
      <b/>
      <i/>
      <sz val="9"/>
      <color indexed="10"/>
      <name val="Arial CE"/>
      <charset val="238"/>
    </font>
    <font>
      <sz val="7.5"/>
      <name val="Arial CE"/>
      <charset val="238"/>
    </font>
    <font>
      <sz val="10"/>
      <name val="Calibri"/>
      <family val="2"/>
      <charset val="238"/>
      <scheme val="minor"/>
    </font>
    <font>
      <sz val="8"/>
      <color rgb="FFFF0000"/>
      <name val="Arial CE"/>
      <charset val="238"/>
    </font>
    <font>
      <sz val="8"/>
      <color theme="4"/>
      <name val="Arial CE"/>
      <charset val="238"/>
    </font>
    <font>
      <sz val="7"/>
      <color theme="1"/>
      <name val="Arial"/>
      <family val="2"/>
      <charset val="238"/>
    </font>
    <font>
      <sz val="7"/>
      <name val="Arial"/>
      <family val="2"/>
      <charset val="238"/>
    </font>
    <font>
      <b/>
      <sz val="8"/>
      <color indexed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0" fillId="5" borderId="0" xfId="0" applyFill="1"/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18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/>
    <xf numFmtId="0" fontId="17" fillId="0" borderId="0" xfId="0" applyFont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9" fillId="0" borderId="0" xfId="0" applyFont="1"/>
    <xf numFmtId="0" fontId="19" fillId="0" borderId="0" xfId="0" applyFont="1"/>
    <xf numFmtId="0" fontId="3" fillId="0" borderId="0" xfId="0" applyFont="1" applyAlignment="1">
      <alignment horizontal="center" vertical="center"/>
    </xf>
    <xf numFmtId="0" fontId="23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3" fillId="0" borderId="0" xfId="0" applyFont="1"/>
    <xf numFmtId="0" fontId="19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/>
    <xf numFmtId="0" fontId="13" fillId="0" borderId="4" xfId="0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31" fillId="0" borderId="0" xfId="0" applyFont="1" applyAlignment="1">
      <alignment horizontal="right" vertical="top"/>
    </xf>
    <xf numFmtId="0" fontId="3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left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4" fillId="0" borderId="32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32" xfId="0" applyFont="1" applyBorder="1" applyAlignment="1">
      <alignment vertical="center"/>
    </xf>
    <xf numFmtId="0" fontId="34" fillId="0" borderId="0" xfId="0" applyFont="1" applyAlignment="1">
      <alignment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/>
    </xf>
    <xf numFmtId="0" fontId="32" fillId="0" borderId="0" xfId="0" applyFont="1"/>
    <xf numFmtId="0" fontId="6" fillId="4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 vertical="center" textRotation="90" wrapText="1"/>
    </xf>
    <xf numFmtId="0" fontId="8" fillId="4" borderId="21" xfId="0" applyFont="1" applyFill="1" applyBorder="1" applyAlignment="1">
      <alignment horizontal="center" vertical="center" textRotation="90" wrapText="1"/>
    </xf>
    <xf numFmtId="0" fontId="8" fillId="4" borderId="8" xfId="0" applyFont="1" applyFill="1" applyBorder="1" applyAlignment="1">
      <alignment horizontal="center" vertical="center" textRotation="90" wrapText="1"/>
    </xf>
    <xf numFmtId="0" fontId="21" fillId="0" borderId="25" xfId="0" applyFont="1" applyBorder="1" applyAlignment="1">
      <alignment horizontal="center" vertical="center" textRotation="90" wrapText="1"/>
    </xf>
    <xf numFmtId="0" fontId="21" fillId="0" borderId="26" xfId="0" applyFont="1" applyBorder="1" applyAlignment="1">
      <alignment horizontal="center" vertical="center" textRotation="90" wrapText="1"/>
    </xf>
    <xf numFmtId="0" fontId="21" fillId="0" borderId="5" xfId="0" applyFont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 vertical="top" wrapText="1"/>
    </xf>
    <xf numFmtId="0" fontId="3" fillId="0" borderId="0" xfId="0" quotePrefix="1" applyFont="1" applyAlignment="1">
      <alignment horizontal="center" vertical="top"/>
    </xf>
    <xf numFmtId="0" fontId="9" fillId="0" borderId="2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right" vertical="top"/>
    </xf>
    <xf numFmtId="0" fontId="31" fillId="7" borderId="0" xfId="0" applyFont="1" applyFill="1" applyAlignment="1">
      <alignment horizontal="right" vertical="top"/>
    </xf>
    <xf numFmtId="0" fontId="31" fillId="0" borderId="0" xfId="0" applyFont="1" applyAlignment="1">
      <alignment horizontal="right" vertical="top" wrapText="1"/>
    </xf>
    <xf numFmtId="0" fontId="9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textRotation="90" wrapText="1"/>
    </xf>
    <xf numFmtId="0" fontId="11" fillId="5" borderId="17" xfId="0" applyFont="1" applyFill="1" applyBorder="1" applyAlignment="1">
      <alignment horizontal="center" vertical="center" textRotation="90" wrapText="1"/>
    </xf>
    <xf numFmtId="0" fontId="11" fillId="5" borderId="18" xfId="0" applyFont="1" applyFill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/>
    </xf>
    <xf numFmtId="0" fontId="1" fillId="0" borderId="20" xfId="0" applyFont="1" applyBorder="1"/>
    <xf numFmtId="0" fontId="1" fillId="0" borderId="0" xfId="0" applyFont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11" fillId="5" borderId="26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26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8"/>
  <sheetViews>
    <sheetView tabSelected="1" view="pageBreakPreview" topLeftCell="A4" zoomScaleNormal="100" zoomScaleSheetLayoutView="100" workbookViewId="0">
      <selection activeCell="AC42" sqref="AC42:AC44"/>
    </sheetView>
  </sheetViews>
  <sheetFormatPr defaultRowHeight="12.75" x14ac:dyDescent="0.2"/>
  <cols>
    <col min="1" max="1" width="2.7109375" style="3" customWidth="1"/>
    <col min="2" max="2" width="33.7109375" style="30" customWidth="1"/>
    <col min="3" max="3" width="7.42578125" style="25" customWidth="1"/>
    <col min="4" max="7" width="3.28515625" style="39" customWidth="1"/>
    <col min="8" max="8" width="3.28515625" style="37" customWidth="1"/>
    <col min="9" max="12" width="3.28515625" style="39" customWidth="1"/>
    <col min="13" max="13" width="3.28515625" style="37" customWidth="1"/>
    <col min="14" max="17" width="3.28515625" style="40" customWidth="1"/>
    <col min="18" max="18" width="3.28515625" style="41" customWidth="1"/>
    <col min="19" max="22" width="3.28515625" style="39" customWidth="1"/>
    <col min="23" max="23" width="3.28515625" style="37" customWidth="1"/>
    <col min="24" max="24" width="7.28515625" style="40" customWidth="1"/>
    <col min="25" max="25" width="5" style="40" customWidth="1"/>
    <col min="26" max="27" width="3.7109375" style="40" customWidth="1"/>
    <col min="28" max="28" width="3.7109375" style="41" customWidth="1"/>
    <col min="29" max="29" width="3.7109375" style="39" customWidth="1"/>
    <col min="30" max="30" width="19.5703125" style="39" customWidth="1"/>
    <col min="31" max="31" width="26.140625" style="39" customWidth="1"/>
    <col min="32" max="32" width="25" style="39" customWidth="1"/>
    <col min="33" max="33" width="21.28515625" style="37" customWidth="1"/>
    <col min="34" max="34" width="20.140625" style="20" customWidth="1"/>
    <col min="35" max="35" width="21.42578125" style="42" customWidth="1"/>
    <col min="36" max="36" width="25.85546875" style="42" customWidth="1"/>
    <col min="37" max="37" width="23.28515625" style="42" customWidth="1"/>
    <col min="38" max="38" width="22.140625" style="42" customWidth="1"/>
    <col min="39" max="39" width="29.5703125" style="27" customWidth="1"/>
  </cols>
  <sheetData>
    <row r="1" spans="1:39" x14ac:dyDescent="0.2">
      <c r="A1" s="158" t="s">
        <v>53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39" x14ac:dyDescent="0.2">
      <c r="A2" s="158" t="s">
        <v>116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67"/>
      <c r="AE2" s="67"/>
      <c r="AF2" s="67"/>
      <c r="AG2" s="67"/>
      <c r="AH2" s="67"/>
      <c r="AI2" s="67"/>
      <c r="AJ2" s="67"/>
      <c r="AK2" s="67"/>
      <c r="AL2" s="67"/>
      <c r="AM2" s="67"/>
    </row>
    <row r="3" spans="1:39" x14ac:dyDescent="0.2">
      <c r="A3" s="159" t="s">
        <v>120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67"/>
      <c r="AE3" s="67"/>
      <c r="AF3" s="67"/>
      <c r="AG3" s="67"/>
      <c r="AH3" s="67"/>
      <c r="AI3" s="67"/>
      <c r="AJ3" s="67"/>
      <c r="AK3" s="67"/>
      <c r="AL3" s="67"/>
      <c r="AM3" s="67"/>
    </row>
    <row r="4" spans="1:39" x14ac:dyDescent="0.2">
      <c r="A4" s="158" t="s">
        <v>121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67"/>
      <c r="AE4" s="67"/>
      <c r="AF4" s="67"/>
      <c r="AG4" s="67"/>
      <c r="AH4" s="67"/>
      <c r="AI4" s="67"/>
      <c r="AJ4" s="67"/>
      <c r="AK4" s="67"/>
      <c r="AL4" s="67"/>
      <c r="AM4" s="67"/>
    </row>
    <row r="5" spans="1:39" ht="12.75" customHeight="1" x14ac:dyDescent="0.2">
      <c r="A5" s="160" t="s">
        <v>57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68"/>
      <c r="AE5" s="68"/>
      <c r="AF5" s="68"/>
      <c r="AG5" s="68"/>
      <c r="AH5" s="68"/>
      <c r="AI5" s="68"/>
      <c r="AJ5" s="68"/>
      <c r="AK5" s="68"/>
      <c r="AL5" s="68"/>
      <c r="AM5" s="68"/>
    </row>
    <row r="6" spans="1:39" s="48" customFormat="1" ht="13.5" customHeight="1" x14ac:dyDescent="0.2">
      <c r="A6" s="154" t="s">
        <v>47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65"/>
      <c r="AE6" s="65"/>
      <c r="AF6" s="65"/>
      <c r="AG6" s="65"/>
      <c r="AH6" s="65"/>
      <c r="AI6" s="65"/>
      <c r="AJ6" s="65"/>
      <c r="AK6" s="65"/>
      <c r="AL6" s="65"/>
      <c r="AM6" s="65"/>
    </row>
    <row r="7" spans="1:39" s="48" customFormat="1" ht="13.5" customHeight="1" x14ac:dyDescent="0.2">
      <c r="A7" s="155" t="s">
        <v>60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63"/>
      <c r="AE7" s="63"/>
      <c r="AF7" s="63"/>
      <c r="AG7" s="63"/>
      <c r="AH7" s="63"/>
      <c r="AI7" s="63"/>
      <c r="AJ7" s="63"/>
      <c r="AK7" s="63"/>
      <c r="AL7" s="63"/>
      <c r="AM7" s="63"/>
    </row>
    <row r="8" spans="1:39" ht="14.25" customHeight="1" thickBot="1" x14ac:dyDescent="0.25">
      <c r="A8" s="153" t="s">
        <v>46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69"/>
      <c r="AE8" s="64"/>
      <c r="AF8" s="64"/>
      <c r="AG8" s="64"/>
      <c r="AH8" s="64"/>
      <c r="AI8" s="64"/>
      <c r="AJ8" s="64"/>
      <c r="AK8" s="64"/>
      <c r="AL8" s="64"/>
      <c r="AM8" s="64"/>
    </row>
    <row r="9" spans="1:39" s="1" customFormat="1" ht="12" customHeight="1" x14ac:dyDescent="0.2">
      <c r="A9" s="156" t="s">
        <v>11</v>
      </c>
      <c r="B9" s="161" t="s">
        <v>0</v>
      </c>
      <c r="C9" s="144" t="s">
        <v>16</v>
      </c>
      <c r="D9" s="151" t="s">
        <v>1</v>
      </c>
      <c r="E9" s="152"/>
      <c r="F9" s="152"/>
      <c r="G9" s="152"/>
      <c r="H9" s="152"/>
      <c r="I9" s="152"/>
      <c r="J9" s="152"/>
      <c r="K9" s="152"/>
      <c r="L9" s="152"/>
      <c r="M9" s="152"/>
      <c r="N9" s="151" t="s">
        <v>2</v>
      </c>
      <c r="O9" s="152"/>
      <c r="P9" s="152"/>
      <c r="Q9" s="152"/>
      <c r="R9" s="152"/>
      <c r="S9" s="152"/>
      <c r="T9" s="152"/>
      <c r="U9" s="152"/>
      <c r="V9" s="152"/>
      <c r="W9" s="152"/>
      <c r="X9" s="142" t="s">
        <v>3</v>
      </c>
      <c r="Y9" s="166" t="s">
        <v>4</v>
      </c>
      <c r="Z9" s="166"/>
      <c r="AA9" s="166"/>
      <c r="AB9" s="166"/>
      <c r="AC9" s="163" t="s">
        <v>8</v>
      </c>
    </row>
    <row r="10" spans="1:39" s="1" customFormat="1" ht="10.5" customHeight="1" x14ac:dyDescent="0.2">
      <c r="A10" s="157"/>
      <c r="B10" s="162"/>
      <c r="C10" s="145"/>
      <c r="D10" s="147" t="s">
        <v>12</v>
      </c>
      <c r="E10" s="148"/>
      <c r="F10" s="148"/>
      <c r="G10" s="148"/>
      <c r="H10" s="140" t="s">
        <v>8</v>
      </c>
      <c r="I10" s="147" t="s">
        <v>13</v>
      </c>
      <c r="J10" s="148"/>
      <c r="K10" s="148"/>
      <c r="L10" s="148"/>
      <c r="M10" s="140" t="s">
        <v>8</v>
      </c>
      <c r="N10" s="149" t="s">
        <v>14</v>
      </c>
      <c r="O10" s="150"/>
      <c r="P10" s="150"/>
      <c r="Q10" s="150"/>
      <c r="R10" s="140" t="s">
        <v>8</v>
      </c>
      <c r="S10" s="149" t="s">
        <v>15</v>
      </c>
      <c r="T10" s="150"/>
      <c r="U10" s="150"/>
      <c r="V10" s="150"/>
      <c r="W10" s="140" t="s">
        <v>8</v>
      </c>
      <c r="X10" s="143"/>
      <c r="Y10" s="167"/>
      <c r="Z10" s="167"/>
      <c r="AA10" s="167"/>
      <c r="AB10" s="167"/>
      <c r="AC10" s="164"/>
    </row>
    <row r="11" spans="1:39" s="2" customFormat="1" ht="19.5" customHeight="1" x14ac:dyDescent="0.2">
      <c r="A11" s="157"/>
      <c r="B11" s="162"/>
      <c r="C11" s="146"/>
      <c r="D11" s="9" t="s">
        <v>20</v>
      </c>
      <c r="E11" s="9" t="s">
        <v>18</v>
      </c>
      <c r="F11" s="15" t="s">
        <v>9</v>
      </c>
      <c r="G11" s="15" t="s">
        <v>19</v>
      </c>
      <c r="H11" s="141"/>
      <c r="I11" s="9" t="s">
        <v>20</v>
      </c>
      <c r="J11" s="9" t="s">
        <v>18</v>
      </c>
      <c r="K11" s="15" t="s">
        <v>9</v>
      </c>
      <c r="L11" s="15" t="s">
        <v>19</v>
      </c>
      <c r="M11" s="141"/>
      <c r="N11" s="10" t="s">
        <v>20</v>
      </c>
      <c r="O11" s="10" t="s">
        <v>18</v>
      </c>
      <c r="P11" s="16" t="s">
        <v>9</v>
      </c>
      <c r="Q11" s="16" t="s">
        <v>19</v>
      </c>
      <c r="R11" s="141"/>
      <c r="S11" s="10" t="s">
        <v>20</v>
      </c>
      <c r="T11" s="10" t="s">
        <v>18</v>
      </c>
      <c r="U11" s="16" t="s">
        <v>9</v>
      </c>
      <c r="V11" s="16" t="s">
        <v>19</v>
      </c>
      <c r="W11" s="141"/>
      <c r="X11" s="143"/>
      <c r="Y11" s="50" t="s">
        <v>5</v>
      </c>
      <c r="Z11" s="11" t="s">
        <v>6</v>
      </c>
      <c r="AA11" s="19" t="s">
        <v>9</v>
      </c>
      <c r="AB11" s="19" t="s">
        <v>19</v>
      </c>
      <c r="AC11" s="165"/>
    </row>
    <row r="12" spans="1:39" s="18" customFormat="1" ht="20.100000000000001" customHeight="1" x14ac:dyDescent="0.2">
      <c r="A12" s="109" t="s">
        <v>21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1"/>
      <c r="X12" s="86">
        <f>Y12+Z12+AB12+AA12</f>
        <v>214</v>
      </c>
      <c r="Y12" s="52">
        <f>SUM(Y13:Y19)</f>
        <v>139</v>
      </c>
      <c r="Z12" s="21">
        <f>SUM(Z13:Z19)</f>
        <v>30</v>
      </c>
      <c r="AA12" s="21">
        <f>SUM(AA13:AA19)</f>
        <v>30</v>
      </c>
      <c r="AB12" s="21">
        <f>SUM(AB13:AB19)</f>
        <v>15</v>
      </c>
      <c r="AC12" s="59">
        <f>SUM(AC13:AC19)</f>
        <v>16</v>
      </c>
    </row>
    <row r="13" spans="1:39" ht="20.100000000000001" customHeight="1" x14ac:dyDescent="0.2">
      <c r="A13" s="95">
        <v>1</v>
      </c>
      <c r="B13" s="74" t="s">
        <v>32</v>
      </c>
      <c r="C13" s="61" t="s">
        <v>40</v>
      </c>
      <c r="D13" s="82">
        <v>4</v>
      </c>
      <c r="E13" s="82"/>
      <c r="F13" s="82"/>
      <c r="G13" s="82"/>
      <c r="H13" s="85"/>
      <c r="I13" s="82"/>
      <c r="J13" s="82"/>
      <c r="K13" s="82"/>
      <c r="L13" s="82"/>
      <c r="M13" s="85"/>
      <c r="N13" s="84"/>
      <c r="O13" s="84"/>
      <c r="P13" s="84"/>
      <c r="Q13" s="84"/>
      <c r="R13" s="83"/>
      <c r="S13" s="84"/>
      <c r="T13" s="84"/>
      <c r="U13" s="84"/>
      <c r="V13" s="84"/>
      <c r="W13" s="83"/>
      <c r="X13" s="86">
        <f>Y13+Z13+AB13+AA13</f>
        <v>4</v>
      </c>
      <c r="Y13" s="51">
        <f t="shared" ref="Y13" si="0">D13+I13+N13+S13</f>
        <v>4</v>
      </c>
      <c r="Z13" s="23">
        <f t="shared" ref="Z13" si="1">E13+J13+O13+T13</f>
        <v>0</v>
      </c>
      <c r="AA13" s="51">
        <f t="shared" ref="AA13" si="2">F13+K13+P13+U13</f>
        <v>0</v>
      </c>
      <c r="AB13" s="23">
        <f t="shared" ref="AB13" si="3">G13+L13+Q13+V13</f>
        <v>0</v>
      </c>
      <c r="AC13" s="58">
        <f t="shared" ref="AC13:AC18" si="4">H13+M13+R13+W13</f>
        <v>0</v>
      </c>
      <c r="AD13"/>
      <c r="AE13"/>
      <c r="AF13"/>
      <c r="AG13"/>
      <c r="AH13"/>
      <c r="AI13"/>
      <c r="AJ13"/>
      <c r="AK13"/>
      <c r="AL13"/>
      <c r="AM13"/>
    </row>
    <row r="14" spans="1:39" ht="20.100000000000001" customHeight="1" x14ac:dyDescent="0.2">
      <c r="A14" s="95">
        <v>2</v>
      </c>
      <c r="B14" s="74" t="s">
        <v>10</v>
      </c>
      <c r="C14" s="61" t="s">
        <v>23</v>
      </c>
      <c r="D14" s="82"/>
      <c r="E14" s="82">
        <v>30</v>
      </c>
      <c r="F14" s="82"/>
      <c r="G14" s="82"/>
      <c r="H14" s="85">
        <v>3</v>
      </c>
      <c r="I14" s="82"/>
      <c r="J14" s="82"/>
      <c r="K14" s="82"/>
      <c r="L14" s="82"/>
      <c r="M14" s="85"/>
      <c r="N14" s="84"/>
      <c r="O14" s="84"/>
      <c r="P14" s="84"/>
      <c r="Q14" s="84"/>
      <c r="R14" s="83"/>
      <c r="S14" s="84"/>
      <c r="T14" s="84"/>
      <c r="U14" s="84"/>
      <c r="V14" s="84"/>
      <c r="W14" s="83"/>
      <c r="X14" s="86">
        <f t="shared" ref="X14:X19" si="5">Y14+Z14+AB14+AA14</f>
        <v>30</v>
      </c>
      <c r="Y14" s="51">
        <f t="shared" ref="Y14:Y19" si="6">D14+I14+N14+S14</f>
        <v>0</v>
      </c>
      <c r="Z14" s="23">
        <f t="shared" ref="Z14:Z19" si="7">E14+J14+O14+T14</f>
        <v>30</v>
      </c>
      <c r="AA14" s="51">
        <f t="shared" ref="AA14:AA19" si="8">F14+K14+P14+U14</f>
        <v>0</v>
      </c>
      <c r="AB14" s="23">
        <f t="shared" ref="AB14:AB19" si="9">G14+L14+Q14+V14</f>
        <v>0</v>
      </c>
      <c r="AC14" s="58">
        <f t="shared" si="4"/>
        <v>3</v>
      </c>
      <c r="AD14"/>
      <c r="AE14"/>
      <c r="AF14"/>
      <c r="AG14"/>
      <c r="AH14"/>
      <c r="AI14"/>
      <c r="AJ14"/>
      <c r="AK14"/>
      <c r="AL14"/>
      <c r="AM14"/>
    </row>
    <row r="15" spans="1:39" ht="20.100000000000001" customHeight="1" x14ac:dyDescent="0.2">
      <c r="A15" s="95">
        <v>3</v>
      </c>
      <c r="B15" s="74" t="s">
        <v>43</v>
      </c>
      <c r="C15" s="61" t="s">
        <v>23</v>
      </c>
      <c r="D15" s="82">
        <v>30</v>
      </c>
      <c r="E15" s="82"/>
      <c r="F15" s="82"/>
      <c r="G15" s="82"/>
      <c r="H15" s="85">
        <v>3</v>
      </c>
      <c r="I15" s="82"/>
      <c r="J15" s="82"/>
      <c r="K15" s="82"/>
      <c r="L15" s="82"/>
      <c r="M15" s="85"/>
      <c r="N15" s="84"/>
      <c r="O15" s="84"/>
      <c r="P15" s="84"/>
      <c r="Q15" s="84"/>
      <c r="R15" s="83"/>
      <c r="S15" s="84"/>
      <c r="T15" s="84"/>
      <c r="U15" s="84"/>
      <c r="V15" s="84"/>
      <c r="W15" s="83"/>
      <c r="X15" s="86">
        <f t="shared" si="5"/>
        <v>30</v>
      </c>
      <c r="Y15" s="51">
        <f t="shared" si="6"/>
        <v>30</v>
      </c>
      <c r="Z15" s="23">
        <f t="shared" si="7"/>
        <v>0</v>
      </c>
      <c r="AA15" s="51">
        <f t="shared" si="8"/>
        <v>0</v>
      </c>
      <c r="AB15" s="23">
        <f t="shared" si="9"/>
        <v>0</v>
      </c>
      <c r="AC15" s="58">
        <f t="shared" si="4"/>
        <v>3</v>
      </c>
      <c r="AD15"/>
      <c r="AE15"/>
      <c r="AF15"/>
      <c r="AG15"/>
      <c r="AH15"/>
      <c r="AI15"/>
      <c r="AJ15"/>
      <c r="AK15"/>
      <c r="AL15"/>
      <c r="AM15"/>
    </row>
    <row r="16" spans="1:39" ht="20.100000000000001" customHeight="1" x14ac:dyDescent="0.2">
      <c r="A16" s="95">
        <v>4</v>
      </c>
      <c r="B16" s="74" t="s">
        <v>42</v>
      </c>
      <c r="C16" s="61" t="s">
        <v>30</v>
      </c>
      <c r="D16" s="82">
        <v>30</v>
      </c>
      <c r="E16" s="82"/>
      <c r="F16" s="82"/>
      <c r="G16" s="82"/>
      <c r="H16" s="85">
        <v>2</v>
      </c>
      <c r="I16" s="82"/>
      <c r="J16" s="82"/>
      <c r="K16" s="82"/>
      <c r="L16" s="82"/>
      <c r="M16" s="85"/>
      <c r="N16" s="84"/>
      <c r="O16" s="84"/>
      <c r="P16" s="84"/>
      <c r="Q16" s="84"/>
      <c r="R16" s="83"/>
      <c r="S16" s="84"/>
      <c r="T16" s="84"/>
      <c r="U16" s="84"/>
      <c r="V16" s="84"/>
      <c r="W16" s="83"/>
      <c r="X16" s="86">
        <f t="shared" si="5"/>
        <v>30</v>
      </c>
      <c r="Y16" s="51">
        <f t="shared" si="6"/>
        <v>30</v>
      </c>
      <c r="Z16" s="23">
        <f t="shared" si="7"/>
        <v>0</v>
      </c>
      <c r="AA16" s="51">
        <f t="shared" si="8"/>
        <v>0</v>
      </c>
      <c r="AB16" s="23">
        <f t="shared" si="9"/>
        <v>0</v>
      </c>
      <c r="AC16" s="58">
        <f t="shared" si="4"/>
        <v>2</v>
      </c>
      <c r="AD16"/>
      <c r="AE16"/>
      <c r="AF16"/>
      <c r="AG16"/>
      <c r="AH16"/>
      <c r="AI16"/>
      <c r="AJ16"/>
      <c r="AK16"/>
      <c r="AL16"/>
      <c r="AM16"/>
    </row>
    <row r="17" spans="1:39" ht="20.100000000000001" customHeight="1" x14ac:dyDescent="0.2">
      <c r="A17" s="95">
        <v>5</v>
      </c>
      <c r="B17" s="74" t="s">
        <v>33</v>
      </c>
      <c r="C17" s="61" t="s">
        <v>30</v>
      </c>
      <c r="D17" s="82">
        <v>30</v>
      </c>
      <c r="E17" s="82"/>
      <c r="F17" s="82">
        <v>30</v>
      </c>
      <c r="G17" s="82"/>
      <c r="H17" s="85">
        <v>4</v>
      </c>
      <c r="I17" s="82"/>
      <c r="J17" s="82"/>
      <c r="K17" s="82"/>
      <c r="L17" s="82"/>
      <c r="M17" s="85"/>
      <c r="N17" s="84"/>
      <c r="O17" s="84"/>
      <c r="P17" s="84"/>
      <c r="Q17" s="84"/>
      <c r="R17" s="83"/>
      <c r="S17" s="84"/>
      <c r="T17" s="84"/>
      <c r="U17" s="84"/>
      <c r="V17" s="84"/>
      <c r="W17" s="83"/>
      <c r="X17" s="86">
        <f t="shared" si="5"/>
        <v>60</v>
      </c>
      <c r="Y17" s="51">
        <f t="shared" si="6"/>
        <v>30</v>
      </c>
      <c r="Z17" s="23">
        <f t="shared" si="7"/>
        <v>0</v>
      </c>
      <c r="AA17" s="51">
        <f t="shared" si="8"/>
        <v>30</v>
      </c>
      <c r="AB17" s="23">
        <f t="shared" si="9"/>
        <v>0</v>
      </c>
      <c r="AC17" s="58">
        <f t="shared" si="4"/>
        <v>4</v>
      </c>
      <c r="AD17"/>
      <c r="AE17"/>
      <c r="AF17"/>
      <c r="AG17"/>
      <c r="AH17"/>
      <c r="AI17"/>
      <c r="AJ17"/>
      <c r="AK17"/>
      <c r="AL17"/>
      <c r="AM17"/>
    </row>
    <row r="18" spans="1:39" ht="20.100000000000001" customHeight="1" x14ac:dyDescent="0.2">
      <c r="A18" s="95">
        <v>6</v>
      </c>
      <c r="B18" s="74" t="s">
        <v>56</v>
      </c>
      <c r="C18" s="61" t="s">
        <v>31</v>
      </c>
      <c r="D18" s="82"/>
      <c r="E18" s="82"/>
      <c r="F18" s="82"/>
      <c r="G18" s="82"/>
      <c r="H18" s="85"/>
      <c r="I18" s="82">
        <v>30</v>
      </c>
      <c r="J18" s="82"/>
      <c r="K18" s="82"/>
      <c r="L18" s="82"/>
      <c r="M18" s="85">
        <v>2</v>
      </c>
      <c r="N18" s="84"/>
      <c r="O18" s="84"/>
      <c r="P18" s="84"/>
      <c r="Q18" s="84"/>
      <c r="R18" s="83"/>
      <c r="S18" s="84"/>
      <c r="T18" s="84"/>
      <c r="U18" s="84"/>
      <c r="V18" s="84"/>
      <c r="W18" s="83"/>
      <c r="X18" s="86">
        <f t="shared" si="5"/>
        <v>30</v>
      </c>
      <c r="Y18" s="51">
        <f t="shared" si="6"/>
        <v>30</v>
      </c>
      <c r="Z18" s="23">
        <f t="shared" si="7"/>
        <v>0</v>
      </c>
      <c r="AA18" s="51">
        <f t="shared" si="8"/>
        <v>0</v>
      </c>
      <c r="AB18" s="23">
        <f t="shared" si="9"/>
        <v>0</v>
      </c>
      <c r="AC18" s="58">
        <f t="shared" si="4"/>
        <v>2</v>
      </c>
      <c r="AD18"/>
      <c r="AE18"/>
      <c r="AF18"/>
      <c r="AG18"/>
      <c r="AH18"/>
      <c r="AI18"/>
      <c r="AJ18"/>
      <c r="AK18"/>
      <c r="AL18"/>
      <c r="AM18"/>
    </row>
    <row r="19" spans="1:39" ht="20.100000000000001" customHeight="1" x14ac:dyDescent="0.2">
      <c r="A19" s="95">
        <v>7</v>
      </c>
      <c r="B19" s="74" t="s">
        <v>44</v>
      </c>
      <c r="C19" s="61" t="s">
        <v>31</v>
      </c>
      <c r="D19" s="82"/>
      <c r="E19" s="82"/>
      <c r="F19" s="82"/>
      <c r="G19" s="82"/>
      <c r="H19" s="83"/>
      <c r="I19" s="82">
        <v>15</v>
      </c>
      <c r="J19" s="82"/>
      <c r="K19" s="82"/>
      <c r="L19" s="82">
        <v>15</v>
      </c>
      <c r="M19" s="83">
        <v>2</v>
      </c>
      <c r="N19" s="84"/>
      <c r="O19" s="84"/>
      <c r="P19" s="84"/>
      <c r="Q19" s="84"/>
      <c r="R19" s="83"/>
      <c r="S19" s="84"/>
      <c r="T19" s="84"/>
      <c r="U19" s="84"/>
      <c r="V19" s="84"/>
      <c r="W19" s="83"/>
      <c r="X19" s="86">
        <f t="shared" si="5"/>
        <v>30</v>
      </c>
      <c r="Y19" s="51">
        <f t="shared" si="6"/>
        <v>15</v>
      </c>
      <c r="Z19" s="23">
        <f t="shared" si="7"/>
        <v>0</v>
      </c>
      <c r="AA19" s="51">
        <f t="shared" si="8"/>
        <v>0</v>
      </c>
      <c r="AB19" s="23">
        <f t="shared" si="9"/>
        <v>15</v>
      </c>
      <c r="AC19" s="58">
        <f>H19+M19+R19+W19</f>
        <v>2</v>
      </c>
      <c r="AD19"/>
      <c r="AE19"/>
      <c r="AF19"/>
      <c r="AG19"/>
      <c r="AH19"/>
      <c r="AI19"/>
      <c r="AJ19"/>
      <c r="AK19"/>
      <c r="AL19"/>
      <c r="AM19"/>
    </row>
    <row r="20" spans="1:39" ht="20.100000000000001" customHeight="1" x14ac:dyDescent="0.2">
      <c r="A20" s="112" t="s">
        <v>22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4"/>
      <c r="X20" s="86">
        <f>Y20+Z20+AB20+AA20</f>
        <v>540</v>
      </c>
      <c r="Y20" s="53">
        <f>SUM(Y21:Y34)</f>
        <v>270</v>
      </c>
      <c r="Z20" s="49">
        <f>SUM(Z21:Z34)</f>
        <v>150</v>
      </c>
      <c r="AA20" s="49">
        <f>SUM(AA21:AA34)</f>
        <v>60</v>
      </c>
      <c r="AB20" s="49">
        <f>SUM(AB21:AB34)</f>
        <v>60</v>
      </c>
      <c r="AC20" s="60">
        <f>SUM(AC21:AC34)</f>
        <v>35</v>
      </c>
      <c r="AD20"/>
      <c r="AE20"/>
      <c r="AF20"/>
      <c r="AG20"/>
      <c r="AH20"/>
      <c r="AI20"/>
      <c r="AJ20"/>
      <c r="AK20"/>
      <c r="AL20"/>
      <c r="AM20"/>
    </row>
    <row r="21" spans="1:39" ht="20.100000000000001" customHeight="1" x14ac:dyDescent="0.2">
      <c r="A21" s="99">
        <v>1</v>
      </c>
      <c r="B21" s="93" t="s">
        <v>111</v>
      </c>
      <c r="C21" s="61" t="s">
        <v>30</v>
      </c>
      <c r="D21" s="82"/>
      <c r="E21" s="82"/>
      <c r="F21" s="82">
        <v>30</v>
      </c>
      <c r="G21" s="82"/>
      <c r="H21" s="85">
        <v>2</v>
      </c>
      <c r="I21" s="82"/>
      <c r="J21" s="82"/>
      <c r="K21" s="82"/>
      <c r="L21" s="82"/>
      <c r="M21" s="97"/>
      <c r="N21" s="84"/>
      <c r="O21" s="84"/>
      <c r="P21" s="84"/>
      <c r="Q21" s="84"/>
      <c r="R21" s="83"/>
      <c r="S21" s="84"/>
      <c r="T21" s="84"/>
      <c r="U21" s="84"/>
      <c r="V21" s="84"/>
      <c r="W21" s="83"/>
      <c r="X21" s="86">
        <f>Y21+Z21+AB21+AA21</f>
        <v>30</v>
      </c>
      <c r="Y21" s="51">
        <f t="shared" ref="Y21" si="10">D21+I21+N21+S21</f>
        <v>0</v>
      </c>
      <c r="Z21" s="23">
        <f t="shared" ref="Z21" si="11">E21+J21+O21+T21</f>
        <v>0</v>
      </c>
      <c r="AA21" s="51">
        <f t="shared" ref="AA21" si="12">F21+K21+P21+U21</f>
        <v>30</v>
      </c>
      <c r="AB21" s="23">
        <f t="shared" ref="AB21" si="13">G21+L21+Q21+V21</f>
        <v>0</v>
      </c>
      <c r="AC21" s="58">
        <f>H21+M21+R21+W21</f>
        <v>2</v>
      </c>
      <c r="AD21"/>
      <c r="AE21"/>
      <c r="AF21"/>
      <c r="AG21"/>
      <c r="AH21"/>
      <c r="AI21"/>
      <c r="AJ21"/>
      <c r="AK21"/>
      <c r="AL21"/>
      <c r="AM21"/>
    </row>
    <row r="22" spans="1:39" ht="20.100000000000001" customHeight="1" x14ac:dyDescent="0.2">
      <c r="A22" s="99">
        <v>2</v>
      </c>
      <c r="B22" s="93" t="s">
        <v>61</v>
      </c>
      <c r="C22" s="61" t="s">
        <v>30</v>
      </c>
      <c r="D22" s="82">
        <v>15</v>
      </c>
      <c r="E22" s="82">
        <v>15</v>
      </c>
      <c r="F22" s="82"/>
      <c r="G22" s="82"/>
      <c r="H22" s="85">
        <v>2</v>
      </c>
      <c r="I22" s="82"/>
      <c r="J22" s="82"/>
      <c r="K22" s="82"/>
      <c r="L22" s="82"/>
      <c r="M22" s="85"/>
      <c r="N22" s="84"/>
      <c r="O22" s="84"/>
      <c r="P22" s="84"/>
      <c r="Q22" s="84"/>
      <c r="R22" s="83"/>
      <c r="S22" s="84"/>
      <c r="T22" s="84"/>
      <c r="U22" s="84"/>
      <c r="V22" s="84"/>
      <c r="W22" s="83"/>
      <c r="X22" s="86">
        <f t="shared" ref="X22:X36" si="14">Y22+Z22+AB22+AA22</f>
        <v>30</v>
      </c>
      <c r="Y22" s="51">
        <f t="shared" ref="Y22:Y34" si="15">D22+I22+N22+S22</f>
        <v>15</v>
      </c>
      <c r="Z22" s="23">
        <f t="shared" ref="Z22:Z34" si="16">E22+J22+O22+T22</f>
        <v>15</v>
      </c>
      <c r="AA22" s="51">
        <f t="shared" ref="AA22:AA34" si="17">F22+K22+P22+U22</f>
        <v>0</v>
      </c>
      <c r="AB22" s="23">
        <f t="shared" ref="AB22:AB34" si="18">G22+L22+Q22+V22</f>
        <v>0</v>
      </c>
      <c r="AC22" s="58">
        <f t="shared" ref="AC22:AC23" si="19">H22+M22+R22+W22</f>
        <v>2</v>
      </c>
      <c r="AD22"/>
      <c r="AE22"/>
      <c r="AF22"/>
      <c r="AG22"/>
      <c r="AH22"/>
      <c r="AI22"/>
      <c r="AJ22"/>
      <c r="AK22"/>
      <c r="AL22"/>
      <c r="AM22"/>
    </row>
    <row r="23" spans="1:39" ht="20.100000000000001" customHeight="1" x14ac:dyDescent="0.2">
      <c r="A23" s="99">
        <v>3</v>
      </c>
      <c r="B23" s="93" t="s">
        <v>62</v>
      </c>
      <c r="C23" s="61" t="s">
        <v>28</v>
      </c>
      <c r="D23" s="82">
        <v>30</v>
      </c>
      <c r="E23" s="82">
        <v>30</v>
      </c>
      <c r="F23" s="82"/>
      <c r="G23" s="82"/>
      <c r="H23" s="85">
        <v>3</v>
      </c>
      <c r="I23" s="82"/>
      <c r="J23" s="82"/>
      <c r="K23" s="82"/>
      <c r="L23" s="82"/>
      <c r="M23" s="85"/>
      <c r="N23" s="84"/>
      <c r="O23" s="84"/>
      <c r="P23" s="84"/>
      <c r="Q23" s="84"/>
      <c r="R23" s="83"/>
      <c r="S23" s="84"/>
      <c r="T23" s="84"/>
      <c r="U23" s="84"/>
      <c r="V23" s="84"/>
      <c r="W23" s="83"/>
      <c r="X23" s="86">
        <f t="shared" si="14"/>
        <v>60</v>
      </c>
      <c r="Y23" s="51">
        <f t="shared" si="15"/>
        <v>30</v>
      </c>
      <c r="Z23" s="23">
        <f t="shared" si="16"/>
        <v>30</v>
      </c>
      <c r="AA23" s="51">
        <f t="shared" si="17"/>
        <v>0</v>
      </c>
      <c r="AB23" s="23">
        <f t="shared" si="18"/>
        <v>0</v>
      </c>
      <c r="AC23" s="58">
        <f t="shared" si="19"/>
        <v>3</v>
      </c>
      <c r="AD23"/>
      <c r="AE23"/>
      <c r="AF23"/>
      <c r="AG23"/>
      <c r="AH23"/>
      <c r="AI23"/>
      <c r="AJ23"/>
      <c r="AK23"/>
      <c r="AL23"/>
      <c r="AM23"/>
    </row>
    <row r="24" spans="1:39" ht="20.100000000000001" customHeight="1" x14ac:dyDescent="0.2">
      <c r="A24" s="99">
        <v>4</v>
      </c>
      <c r="B24" s="93" t="s">
        <v>63</v>
      </c>
      <c r="C24" s="61" t="s">
        <v>28</v>
      </c>
      <c r="D24" s="82">
        <v>30</v>
      </c>
      <c r="E24" s="82">
        <v>30</v>
      </c>
      <c r="F24" s="82"/>
      <c r="G24" s="82"/>
      <c r="H24" s="97">
        <v>3</v>
      </c>
      <c r="I24" s="82"/>
      <c r="J24" s="82"/>
      <c r="K24" s="82"/>
      <c r="L24" s="82"/>
      <c r="M24" s="85"/>
      <c r="N24" s="84"/>
      <c r="O24" s="84"/>
      <c r="P24" s="84"/>
      <c r="Q24" s="84"/>
      <c r="R24" s="83"/>
      <c r="S24" s="84"/>
      <c r="T24" s="84"/>
      <c r="U24" s="84"/>
      <c r="V24" s="84"/>
      <c r="W24" s="83"/>
      <c r="X24" s="86">
        <f t="shared" si="14"/>
        <v>60</v>
      </c>
      <c r="Y24" s="51">
        <f t="shared" si="15"/>
        <v>30</v>
      </c>
      <c r="Z24" s="23">
        <f t="shared" si="16"/>
        <v>30</v>
      </c>
      <c r="AA24" s="51">
        <f t="shared" si="17"/>
        <v>0</v>
      </c>
      <c r="AB24" s="23">
        <f t="shared" si="18"/>
        <v>0</v>
      </c>
      <c r="AC24" s="58">
        <f t="shared" ref="AC24:AC25" si="20">H24+M24+R24+W24</f>
        <v>3</v>
      </c>
      <c r="AD24"/>
      <c r="AE24"/>
      <c r="AF24"/>
      <c r="AG24"/>
      <c r="AH24"/>
      <c r="AI24"/>
      <c r="AJ24"/>
      <c r="AK24"/>
      <c r="AL24"/>
      <c r="AM24"/>
    </row>
    <row r="25" spans="1:39" ht="20.100000000000001" customHeight="1" x14ac:dyDescent="0.2">
      <c r="A25" s="99">
        <v>5</v>
      </c>
      <c r="B25" s="93" t="s">
        <v>64</v>
      </c>
      <c r="C25" s="61" t="s">
        <v>58</v>
      </c>
      <c r="D25" s="82">
        <v>30</v>
      </c>
      <c r="E25" s="82"/>
      <c r="F25" s="82"/>
      <c r="G25" s="82">
        <v>15</v>
      </c>
      <c r="H25" s="85">
        <v>3</v>
      </c>
      <c r="I25" s="82"/>
      <c r="J25" s="82"/>
      <c r="K25" s="82"/>
      <c r="L25" s="82"/>
      <c r="M25" s="85"/>
      <c r="N25" s="84"/>
      <c r="O25" s="84"/>
      <c r="P25" s="84"/>
      <c r="Q25" s="84"/>
      <c r="R25" s="83"/>
      <c r="S25" s="84"/>
      <c r="T25" s="84"/>
      <c r="U25" s="84"/>
      <c r="V25" s="84"/>
      <c r="W25" s="83"/>
      <c r="X25" s="86">
        <f t="shared" si="14"/>
        <v>45</v>
      </c>
      <c r="Y25" s="51">
        <f t="shared" si="15"/>
        <v>30</v>
      </c>
      <c r="Z25" s="23">
        <f t="shared" si="16"/>
        <v>0</v>
      </c>
      <c r="AA25" s="51">
        <f t="shared" si="17"/>
        <v>0</v>
      </c>
      <c r="AB25" s="23">
        <f t="shared" si="18"/>
        <v>15</v>
      </c>
      <c r="AC25" s="58">
        <f t="shared" si="20"/>
        <v>3</v>
      </c>
      <c r="AD25"/>
      <c r="AE25"/>
      <c r="AF25"/>
      <c r="AG25"/>
      <c r="AH25"/>
      <c r="AI25"/>
      <c r="AJ25"/>
      <c r="AK25"/>
      <c r="AL25"/>
      <c r="AM25"/>
    </row>
    <row r="26" spans="1:39" ht="20.100000000000001" customHeight="1" x14ac:dyDescent="0.2">
      <c r="A26" s="99">
        <v>6</v>
      </c>
      <c r="B26" s="74" t="s">
        <v>110</v>
      </c>
      <c r="C26" s="61" t="s">
        <v>51</v>
      </c>
      <c r="D26" s="82"/>
      <c r="E26" s="82"/>
      <c r="F26" s="82"/>
      <c r="G26" s="82"/>
      <c r="H26" s="85"/>
      <c r="I26" s="98"/>
      <c r="J26" s="82"/>
      <c r="K26" s="82">
        <v>30</v>
      </c>
      <c r="L26" s="82"/>
      <c r="M26" s="85">
        <v>2</v>
      </c>
      <c r="N26" s="84"/>
      <c r="O26" s="84"/>
      <c r="P26" s="84"/>
      <c r="Q26" s="84"/>
      <c r="R26" s="83"/>
      <c r="S26" s="84"/>
      <c r="T26" s="84"/>
      <c r="U26" s="84"/>
      <c r="V26" s="84"/>
      <c r="W26" s="83"/>
      <c r="X26" s="86">
        <f t="shared" si="14"/>
        <v>30</v>
      </c>
      <c r="Y26" s="51">
        <f t="shared" si="15"/>
        <v>0</v>
      </c>
      <c r="Z26" s="23">
        <f t="shared" si="16"/>
        <v>0</v>
      </c>
      <c r="AA26" s="51">
        <f t="shared" si="17"/>
        <v>30</v>
      </c>
      <c r="AB26" s="23">
        <f t="shared" si="18"/>
        <v>0</v>
      </c>
      <c r="AC26" s="58">
        <f t="shared" ref="AC26:AC27" si="21">H26+M26+R26+W26</f>
        <v>2</v>
      </c>
      <c r="AD26"/>
      <c r="AE26"/>
      <c r="AF26"/>
      <c r="AG26"/>
      <c r="AH26"/>
      <c r="AI26"/>
      <c r="AJ26"/>
      <c r="AK26"/>
      <c r="AL26"/>
      <c r="AM26"/>
    </row>
    <row r="27" spans="1:39" ht="20.100000000000001" customHeight="1" x14ac:dyDescent="0.2">
      <c r="A27" s="99">
        <v>7</v>
      </c>
      <c r="B27" s="93" t="s">
        <v>105</v>
      </c>
      <c r="C27" s="61" t="s">
        <v>41</v>
      </c>
      <c r="D27" s="82"/>
      <c r="E27" s="82"/>
      <c r="F27" s="82"/>
      <c r="G27" s="82"/>
      <c r="H27" s="85"/>
      <c r="I27" s="82">
        <v>30</v>
      </c>
      <c r="J27" s="82">
        <v>15</v>
      </c>
      <c r="K27" s="82"/>
      <c r="L27" s="82">
        <v>15</v>
      </c>
      <c r="M27" s="85">
        <v>4</v>
      </c>
      <c r="N27" s="84"/>
      <c r="O27" s="84"/>
      <c r="P27" s="84"/>
      <c r="Q27" s="84"/>
      <c r="R27" s="83"/>
      <c r="S27" s="84"/>
      <c r="T27" s="84"/>
      <c r="U27" s="84"/>
      <c r="V27" s="84"/>
      <c r="W27" s="83"/>
      <c r="X27" s="86">
        <f t="shared" si="14"/>
        <v>60</v>
      </c>
      <c r="Y27" s="51">
        <f t="shared" si="15"/>
        <v>30</v>
      </c>
      <c r="Z27" s="23">
        <f t="shared" si="16"/>
        <v>15</v>
      </c>
      <c r="AA27" s="51">
        <f t="shared" si="17"/>
        <v>0</v>
      </c>
      <c r="AB27" s="23">
        <f t="shared" si="18"/>
        <v>15</v>
      </c>
      <c r="AC27" s="58">
        <f t="shared" si="21"/>
        <v>4</v>
      </c>
      <c r="AD27"/>
      <c r="AE27"/>
      <c r="AF27"/>
      <c r="AG27"/>
      <c r="AH27"/>
      <c r="AI27"/>
      <c r="AJ27"/>
      <c r="AK27"/>
      <c r="AL27"/>
      <c r="AM27"/>
    </row>
    <row r="28" spans="1:39" ht="20.100000000000001" customHeight="1" x14ac:dyDescent="0.2">
      <c r="A28" s="99">
        <v>8</v>
      </c>
      <c r="B28" s="93" t="s">
        <v>65</v>
      </c>
      <c r="C28" s="61" t="s">
        <v>112</v>
      </c>
      <c r="D28" s="82"/>
      <c r="E28" s="82"/>
      <c r="F28" s="82"/>
      <c r="G28" s="82"/>
      <c r="H28" s="85"/>
      <c r="I28" s="82">
        <v>15</v>
      </c>
      <c r="J28" s="98"/>
      <c r="K28" s="82"/>
      <c r="L28" s="82">
        <v>15</v>
      </c>
      <c r="M28" s="85">
        <v>2</v>
      </c>
      <c r="N28" s="84"/>
      <c r="O28" s="84"/>
      <c r="P28" s="84"/>
      <c r="Q28" s="84"/>
      <c r="R28" s="83"/>
      <c r="S28" s="84"/>
      <c r="T28" s="84"/>
      <c r="U28" s="84"/>
      <c r="V28" s="84"/>
      <c r="W28" s="83"/>
      <c r="X28" s="86">
        <f t="shared" si="14"/>
        <v>30</v>
      </c>
      <c r="Y28" s="51">
        <f t="shared" si="15"/>
        <v>15</v>
      </c>
      <c r="Z28" s="23">
        <f t="shared" si="16"/>
        <v>0</v>
      </c>
      <c r="AA28" s="51">
        <f t="shared" si="17"/>
        <v>0</v>
      </c>
      <c r="AB28" s="23">
        <f t="shared" si="18"/>
        <v>15</v>
      </c>
      <c r="AC28" s="58">
        <f t="shared" ref="AC28:AC30" si="22">H28+M28+R28+W28</f>
        <v>2</v>
      </c>
      <c r="AD28"/>
      <c r="AE28"/>
      <c r="AF28"/>
      <c r="AG28"/>
      <c r="AH28"/>
      <c r="AI28"/>
      <c r="AJ28"/>
      <c r="AK28"/>
      <c r="AL28"/>
      <c r="AM28"/>
    </row>
    <row r="29" spans="1:39" ht="20.100000000000001" customHeight="1" x14ac:dyDescent="0.2">
      <c r="A29" s="99">
        <v>9</v>
      </c>
      <c r="B29" s="93" t="s">
        <v>29</v>
      </c>
      <c r="C29" s="61" t="s">
        <v>31</v>
      </c>
      <c r="D29" s="82"/>
      <c r="E29" s="82"/>
      <c r="F29" s="82"/>
      <c r="G29" s="82"/>
      <c r="H29" s="85"/>
      <c r="I29" s="82">
        <v>15</v>
      </c>
      <c r="J29" s="82">
        <v>30</v>
      </c>
      <c r="K29" s="82"/>
      <c r="L29" s="82"/>
      <c r="M29" s="85">
        <v>3</v>
      </c>
      <c r="N29" s="84"/>
      <c r="O29" s="84"/>
      <c r="P29" s="84"/>
      <c r="Q29" s="84"/>
      <c r="R29" s="83"/>
      <c r="S29" s="84"/>
      <c r="T29" s="84"/>
      <c r="U29" s="84"/>
      <c r="V29" s="84"/>
      <c r="W29" s="83"/>
      <c r="X29" s="86">
        <f t="shared" si="14"/>
        <v>45</v>
      </c>
      <c r="Y29" s="51">
        <f t="shared" si="15"/>
        <v>15</v>
      </c>
      <c r="Z29" s="23">
        <f t="shared" si="16"/>
        <v>30</v>
      </c>
      <c r="AA29" s="51">
        <f t="shared" si="17"/>
        <v>0</v>
      </c>
      <c r="AB29" s="23">
        <f t="shared" si="18"/>
        <v>0</v>
      </c>
      <c r="AC29" s="58">
        <f t="shared" si="22"/>
        <v>3</v>
      </c>
      <c r="AD29"/>
      <c r="AE29"/>
      <c r="AF29"/>
      <c r="AG29"/>
      <c r="AH29"/>
      <c r="AI29"/>
      <c r="AJ29"/>
      <c r="AK29"/>
      <c r="AL29"/>
      <c r="AM29"/>
    </row>
    <row r="30" spans="1:39" ht="20.100000000000001" customHeight="1" x14ac:dyDescent="0.2">
      <c r="A30" s="99">
        <v>10</v>
      </c>
      <c r="B30" s="93" t="s">
        <v>67</v>
      </c>
      <c r="C30" s="61" t="s">
        <v>31</v>
      </c>
      <c r="D30" s="82"/>
      <c r="E30" s="82"/>
      <c r="F30" s="82"/>
      <c r="G30" s="82"/>
      <c r="H30" s="85"/>
      <c r="I30" s="82">
        <v>15</v>
      </c>
      <c r="J30" s="82"/>
      <c r="K30" s="82"/>
      <c r="L30" s="82">
        <v>15</v>
      </c>
      <c r="M30" s="85">
        <v>2</v>
      </c>
      <c r="N30" s="84"/>
      <c r="O30" s="84"/>
      <c r="P30" s="84"/>
      <c r="Q30" s="84"/>
      <c r="R30" s="83"/>
      <c r="S30" s="84"/>
      <c r="T30" s="84"/>
      <c r="U30" s="84"/>
      <c r="V30" s="84"/>
      <c r="W30" s="83"/>
      <c r="X30" s="86">
        <f t="shared" si="14"/>
        <v>30</v>
      </c>
      <c r="Y30" s="51">
        <f t="shared" si="15"/>
        <v>15</v>
      </c>
      <c r="Z30" s="23">
        <f t="shared" si="16"/>
        <v>0</v>
      </c>
      <c r="AA30" s="51">
        <f t="shared" si="17"/>
        <v>0</v>
      </c>
      <c r="AB30" s="23">
        <f t="shared" si="18"/>
        <v>15</v>
      </c>
      <c r="AC30" s="58">
        <f t="shared" si="22"/>
        <v>2</v>
      </c>
      <c r="AD30"/>
      <c r="AE30"/>
      <c r="AF30"/>
      <c r="AG30"/>
      <c r="AH30"/>
      <c r="AI30"/>
      <c r="AJ30"/>
      <c r="AK30"/>
      <c r="AL30"/>
      <c r="AM30"/>
    </row>
    <row r="31" spans="1:39" ht="21.75" customHeight="1" x14ac:dyDescent="0.2">
      <c r="A31" s="99">
        <v>11</v>
      </c>
      <c r="B31" s="93" t="s">
        <v>66</v>
      </c>
      <c r="C31" s="61" t="s">
        <v>31</v>
      </c>
      <c r="D31" s="82"/>
      <c r="E31" s="82"/>
      <c r="F31" s="82"/>
      <c r="G31" s="82"/>
      <c r="H31" s="85"/>
      <c r="I31" s="82">
        <v>30</v>
      </c>
      <c r="J31" s="82">
        <v>15</v>
      </c>
      <c r="K31" s="82"/>
      <c r="L31" s="82"/>
      <c r="M31" s="85">
        <v>3</v>
      </c>
      <c r="N31" s="84"/>
      <c r="O31" s="84"/>
      <c r="P31" s="84"/>
      <c r="Q31" s="84"/>
      <c r="R31" s="83"/>
      <c r="S31" s="84"/>
      <c r="T31" s="84"/>
      <c r="U31" s="84"/>
      <c r="V31" s="84"/>
      <c r="W31" s="83"/>
      <c r="X31" s="86">
        <f t="shared" si="14"/>
        <v>45</v>
      </c>
      <c r="Y31" s="51">
        <f t="shared" si="15"/>
        <v>30</v>
      </c>
      <c r="Z31" s="23">
        <f t="shared" si="16"/>
        <v>15</v>
      </c>
      <c r="AA31" s="51">
        <f t="shared" si="17"/>
        <v>0</v>
      </c>
      <c r="AB31" s="23">
        <f t="shared" si="18"/>
        <v>0</v>
      </c>
      <c r="AC31" s="58">
        <f t="shared" ref="AC31:AC32" si="23">H31+M31+R31+W31</f>
        <v>3</v>
      </c>
      <c r="AD31"/>
      <c r="AE31"/>
      <c r="AF31"/>
      <c r="AG31"/>
      <c r="AH31"/>
      <c r="AI31"/>
      <c r="AJ31"/>
      <c r="AK31"/>
      <c r="AL31"/>
      <c r="AM31"/>
    </row>
    <row r="32" spans="1:39" ht="21.75" customHeight="1" x14ac:dyDescent="0.2">
      <c r="A32" s="99">
        <v>12</v>
      </c>
      <c r="B32" s="93" t="s">
        <v>52</v>
      </c>
      <c r="C32" s="61" t="s">
        <v>51</v>
      </c>
      <c r="D32" s="82"/>
      <c r="E32" s="82"/>
      <c r="F32" s="82"/>
      <c r="G32" s="82"/>
      <c r="H32" s="85"/>
      <c r="I32" s="82">
        <v>15</v>
      </c>
      <c r="J32" s="82"/>
      <c r="K32" s="82"/>
      <c r="L32" s="82"/>
      <c r="M32" s="85">
        <v>1</v>
      </c>
      <c r="N32" s="84"/>
      <c r="O32" s="84"/>
      <c r="P32" s="84"/>
      <c r="Q32" s="84"/>
      <c r="R32" s="83"/>
      <c r="S32" s="84"/>
      <c r="T32" s="84"/>
      <c r="U32" s="84"/>
      <c r="V32" s="84"/>
      <c r="W32" s="83"/>
      <c r="X32" s="86">
        <f t="shared" si="14"/>
        <v>15</v>
      </c>
      <c r="Y32" s="51">
        <f t="shared" si="15"/>
        <v>15</v>
      </c>
      <c r="Z32" s="23">
        <f t="shared" si="16"/>
        <v>0</v>
      </c>
      <c r="AA32" s="51">
        <f t="shared" si="17"/>
        <v>0</v>
      </c>
      <c r="AB32" s="23">
        <f t="shared" si="18"/>
        <v>0</v>
      </c>
      <c r="AC32" s="58">
        <f t="shared" si="23"/>
        <v>1</v>
      </c>
      <c r="AD32"/>
      <c r="AE32"/>
      <c r="AF32"/>
      <c r="AG32"/>
      <c r="AH32"/>
      <c r="AI32"/>
      <c r="AJ32"/>
      <c r="AK32"/>
      <c r="AL32"/>
      <c r="AM32"/>
    </row>
    <row r="33" spans="1:39" ht="20.100000000000001" customHeight="1" x14ac:dyDescent="0.2">
      <c r="A33" s="99">
        <v>13</v>
      </c>
      <c r="B33" s="93" t="s">
        <v>103</v>
      </c>
      <c r="C33" s="61" t="s">
        <v>51</v>
      </c>
      <c r="D33" s="82"/>
      <c r="E33" s="82"/>
      <c r="F33" s="82"/>
      <c r="G33" s="82"/>
      <c r="H33" s="85"/>
      <c r="I33" s="82">
        <v>15</v>
      </c>
      <c r="J33" s="82">
        <v>15</v>
      </c>
      <c r="K33" s="82"/>
      <c r="L33" s="82"/>
      <c r="M33" s="85">
        <v>2</v>
      </c>
      <c r="N33" s="84"/>
      <c r="O33" s="84"/>
      <c r="P33" s="84"/>
      <c r="Q33" s="84"/>
      <c r="R33" s="83"/>
      <c r="S33" s="84"/>
      <c r="T33" s="84"/>
      <c r="U33" s="84"/>
      <c r="V33" s="84"/>
      <c r="W33" s="83"/>
      <c r="X33" s="86">
        <f t="shared" si="14"/>
        <v>30</v>
      </c>
      <c r="Y33" s="51">
        <f t="shared" si="15"/>
        <v>15</v>
      </c>
      <c r="Z33" s="23">
        <f t="shared" si="16"/>
        <v>15</v>
      </c>
      <c r="AA33" s="51">
        <f t="shared" si="17"/>
        <v>0</v>
      </c>
      <c r="AB33" s="23">
        <f t="shared" si="18"/>
        <v>0</v>
      </c>
      <c r="AC33" s="58">
        <f t="shared" ref="AC33:AC34" si="24">H33+M33+R33+W33</f>
        <v>2</v>
      </c>
      <c r="AD33"/>
      <c r="AE33"/>
      <c r="AF33"/>
      <c r="AG33"/>
      <c r="AH33"/>
      <c r="AI33"/>
      <c r="AJ33"/>
      <c r="AK33"/>
      <c r="AL33"/>
      <c r="AM33"/>
    </row>
    <row r="34" spans="1:39" ht="20.100000000000001" customHeight="1" x14ac:dyDescent="0.2">
      <c r="A34" s="99">
        <v>14</v>
      </c>
      <c r="B34" s="74" t="s">
        <v>115</v>
      </c>
      <c r="C34" s="61" t="s">
        <v>59</v>
      </c>
      <c r="D34" s="82"/>
      <c r="E34" s="82"/>
      <c r="F34" s="82"/>
      <c r="G34" s="82"/>
      <c r="H34" s="85"/>
      <c r="I34" s="82"/>
      <c r="J34" s="82"/>
      <c r="K34" s="82"/>
      <c r="L34" s="82"/>
      <c r="M34" s="97"/>
      <c r="N34" s="84">
        <v>30</v>
      </c>
      <c r="O34" s="84"/>
      <c r="P34" s="84"/>
      <c r="Q34" s="84"/>
      <c r="R34" s="85">
        <v>3</v>
      </c>
      <c r="S34" s="84"/>
      <c r="T34" s="84"/>
      <c r="U34" s="84"/>
      <c r="V34" s="84"/>
      <c r="W34" s="83"/>
      <c r="X34" s="86">
        <f t="shared" si="14"/>
        <v>30</v>
      </c>
      <c r="Y34" s="51">
        <f t="shared" si="15"/>
        <v>30</v>
      </c>
      <c r="Z34" s="23">
        <f t="shared" si="16"/>
        <v>0</v>
      </c>
      <c r="AA34" s="51">
        <f t="shared" si="17"/>
        <v>0</v>
      </c>
      <c r="AB34" s="23">
        <f t="shared" si="18"/>
        <v>0</v>
      </c>
      <c r="AC34" s="58">
        <f t="shared" si="24"/>
        <v>3</v>
      </c>
      <c r="AD34"/>
      <c r="AE34"/>
      <c r="AF34"/>
      <c r="AG34"/>
      <c r="AH34"/>
      <c r="AI34"/>
      <c r="AJ34"/>
      <c r="AK34"/>
      <c r="AL34"/>
      <c r="AM34"/>
    </row>
    <row r="35" spans="1:39" ht="20.100000000000001" customHeight="1" x14ac:dyDescent="0.2">
      <c r="A35" s="112" t="s">
        <v>45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4"/>
      <c r="X35" s="86">
        <f t="shared" si="14"/>
        <v>285</v>
      </c>
      <c r="Y35" s="52">
        <f>Y36</f>
        <v>120</v>
      </c>
      <c r="Z35" s="21">
        <f>Z36</f>
        <v>75</v>
      </c>
      <c r="AA35" s="21">
        <f>AA36</f>
        <v>15</v>
      </c>
      <c r="AB35" s="21">
        <f>AB36</f>
        <v>75</v>
      </c>
      <c r="AC35" s="59">
        <f>AC36</f>
        <v>33</v>
      </c>
      <c r="AD35"/>
      <c r="AE35"/>
      <c r="AF35"/>
      <c r="AG35"/>
      <c r="AH35"/>
      <c r="AI35"/>
      <c r="AJ35"/>
      <c r="AK35"/>
      <c r="AL35"/>
      <c r="AM35"/>
    </row>
    <row r="36" spans="1:39" ht="20.100000000000001" customHeight="1" x14ac:dyDescent="0.2">
      <c r="A36" s="95">
        <v>1</v>
      </c>
      <c r="B36" s="74" t="s">
        <v>48</v>
      </c>
      <c r="C36" s="61"/>
      <c r="D36" s="82"/>
      <c r="E36" s="82"/>
      <c r="F36" s="82"/>
      <c r="G36" s="82"/>
      <c r="H36" s="83"/>
      <c r="I36" s="82"/>
      <c r="J36" s="82"/>
      <c r="K36" s="82"/>
      <c r="L36" s="82"/>
      <c r="M36" s="83"/>
      <c r="N36" s="84">
        <f>MF!N24</f>
        <v>75</v>
      </c>
      <c r="O36" s="84">
        <f>MF!O24</f>
        <v>45</v>
      </c>
      <c r="P36" s="84">
        <f>MF!P24</f>
        <v>15</v>
      </c>
      <c r="Q36" s="84">
        <f>MF!Q24</f>
        <v>30</v>
      </c>
      <c r="R36" s="83">
        <f>MF!R24</f>
        <v>20</v>
      </c>
      <c r="S36" s="84">
        <f>MF!S24</f>
        <v>45</v>
      </c>
      <c r="T36" s="84">
        <f>MF!T24</f>
        <v>30</v>
      </c>
      <c r="U36" s="84">
        <f>MF!U24</f>
        <v>0</v>
      </c>
      <c r="V36" s="84">
        <f>MF!V24</f>
        <v>45</v>
      </c>
      <c r="W36" s="83">
        <f>MF!W24</f>
        <v>13</v>
      </c>
      <c r="X36" s="86">
        <f t="shared" si="14"/>
        <v>285</v>
      </c>
      <c r="Y36" s="51">
        <f t="shared" ref="Y36" si="25">D36+I36+N36+S36</f>
        <v>120</v>
      </c>
      <c r="Z36" s="23">
        <f t="shared" ref="Z36" si="26">E36+J36+O36+T36</f>
        <v>75</v>
      </c>
      <c r="AA36" s="51">
        <f t="shared" ref="AA36" si="27">F36+K36+P36+U36</f>
        <v>15</v>
      </c>
      <c r="AB36" s="23">
        <f t="shared" ref="AB36" si="28">G36+L36+Q36+V36</f>
        <v>75</v>
      </c>
      <c r="AC36" s="94">
        <f>MF!AC24</f>
        <v>33</v>
      </c>
      <c r="AD36"/>
      <c r="AE36"/>
      <c r="AF36"/>
      <c r="AG36"/>
      <c r="AH36"/>
      <c r="AI36"/>
      <c r="AJ36"/>
      <c r="AK36"/>
      <c r="AL36"/>
      <c r="AM36"/>
    </row>
    <row r="37" spans="1:39" ht="20.100000000000001" customHeight="1" x14ac:dyDescent="0.2">
      <c r="A37" s="112" t="s">
        <v>50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4"/>
      <c r="X37" s="86">
        <f t="shared" ref="X37:X41" si="29">Y37+Z37+AB37</f>
        <v>570</v>
      </c>
      <c r="Y37" s="53">
        <f>SUM(Y38:Y41)</f>
        <v>0</v>
      </c>
      <c r="Z37" s="49">
        <f>SUM(Z38:Z41)</f>
        <v>570</v>
      </c>
      <c r="AA37" s="49">
        <f>SUM(AA38:AA41)</f>
        <v>0</v>
      </c>
      <c r="AB37" s="49">
        <f>SUM(AB38:AB41)</f>
        <v>0</v>
      </c>
      <c r="AC37" s="60">
        <f>SUM(AC38:AC41)</f>
        <v>36</v>
      </c>
      <c r="AD37"/>
      <c r="AE37"/>
      <c r="AF37"/>
      <c r="AG37"/>
      <c r="AH37"/>
      <c r="AI37"/>
      <c r="AJ37"/>
      <c r="AK37"/>
      <c r="AL37"/>
      <c r="AM37"/>
    </row>
    <row r="38" spans="1:39" ht="20.100000000000001" customHeight="1" x14ac:dyDescent="0.2">
      <c r="A38" s="96">
        <v>1</v>
      </c>
      <c r="B38" s="75" t="s">
        <v>25</v>
      </c>
      <c r="C38" s="62" t="s">
        <v>26</v>
      </c>
      <c r="D38" s="76"/>
      <c r="E38" s="76"/>
      <c r="F38" s="76"/>
      <c r="G38" s="76"/>
      <c r="H38" s="77"/>
      <c r="I38" s="76"/>
      <c r="J38" s="76">
        <v>30</v>
      </c>
      <c r="K38" s="76"/>
      <c r="L38" s="78"/>
      <c r="M38" s="79">
        <v>2</v>
      </c>
      <c r="N38" s="80"/>
      <c r="O38" s="80">
        <v>30</v>
      </c>
      <c r="P38" s="80"/>
      <c r="Q38" s="80"/>
      <c r="R38" s="77">
        <v>2</v>
      </c>
      <c r="S38" s="80"/>
      <c r="T38" s="80">
        <v>30</v>
      </c>
      <c r="U38" s="80"/>
      <c r="V38" s="81"/>
      <c r="W38" s="79">
        <v>4</v>
      </c>
      <c r="X38" s="86">
        <f t="shared" ref="X38" si="30">Y38+Z38+AB38+AA38</f>
        <v>90</v>
      </c>
      <c r="Y38" s="51">
        <f t="shared" ref="Y38" si="31">D38+I38+N38+S38</f>
        <v>0</v>
      </c>
      <c r="Z38" s="23">
        <f t="shared" ref="Z38" si="32">E38+J38+O38+T38</f>
        <v>90</v>
      </c>
      <c r="AA38" s="51">
        <f t="shared" ref="AA38" si="33">F38+K38+P38+U38</f>
        <v>0</v>
      </c>
      <c r="AB38" s="23">
        <f t="shared" ref="AB38" si="34">G38+L38+Q38+V38</f>
        <v>0</v>
      </c>
      <c r="AC38" s="58">
        <f t="shared" ref="AA38:AC41" si="35">H38+M38+R38+W38</f>
        <v>8</v>
      </c>
      <c r="AD38"/>
      <c r="AE38"/>
      <c r="AF38"/>
      <c r="AG38"/>
      <c r="AH38"/>
      <c r="AI38"/>
      <c r="AJ38"/>
      <c r="AK38"/>
      <c r="AL38"/>
      <c r="AM38"/>
    </row>
    <row r="39" spans="1:39" ht="20.100000000000001" customHeight="1" x14ac:dyDescent="0.2">
      <c r="A39" s="96">
        <v>2</v>
      </c>
      <c r="B39" s="74" t="s">
        <v>24</v>
      </c>
      <c r="C39" s="61"/>
      <c r="D39" s="82"/>
      <c r="E39" s="82"/>
      <c r="F39" s="82"/>
      <c r="G39" s="82"/>
      <c r="H39" s="83"/>
      <c r="I39" s="82"/>
      <c r="J39" s="82"/>
      <c r="K39" s="82"/>
      <c r="L39" s="82"/>
      <c r="M39" s="83"/>
      <c r="N39" s="84"/>
      <c r="O39" s="84"/>
      <c r="P39" s="84"/>
      <c r="Q39" s="84"/>
      <c r="R39" s="83"/>
      <c r="S39" s="84"/>
      <c r="T39" s="84"/>
      <c r="U39" s="84"/>
      <c r="V39" s="84"/>
      <c r="W39" s="83">
        <v>8</v>
      </c>
      <c r="X39" s="86">
        <f t="shared" ref="X39" si="36">Y39+Z39+AB39+AA39</f>
        <v>0</v>
      </c>
      <c r="Y39" s="51">
        <f t="shared" ref="Y39" si="37">D39+I39+N39+S39</f>
        <v>0</v>
      </c>
      <c r="Z39" s="23">
        <f t="shared" ref="Z39" si="38">E39+J39+O39+T39</f>
        <v>0</v>
      </c>
      <c r="AA39" s="51">
        <f t="shared" ref="AA39" si="39">F39+K39+P39+U39</f>
        <v>0</v>
      </c>
      <c r="AB39" s="23">
        <f t="shared" ref="AB39" si="40">G39+L39+Q39+V39</f>
        <v>0</v>
      </c>
      <c r="AC39" s="58">
        <f t="shared" si="35"/>
        <v>8</v>
      </c>
      <c r="AD39"/>
      <c r="AE39"/>
      <c r="AF39"/>
      <c r="AG39"/>
      <c r="AH39"/>
      <c r="AI39"/>
      <c r="AJ39"/>
      <c r="AK39"/>
      <c r="AL39"/>
      <c r="AM39"/>
    </row>
    <row r="40" spans="1:39" ht="20.100000000000001" customHeight="1" x14ac:dyDescent="0.2">
      <c r="A40" s="96">
        <v>3</v>
      </c>
      <c r="B40" s="74" t="s">
        <v>54</v>
      </c>
      <c r="C40" s="61" t="s">
        <v>27</v>
      </c>
      <c r="D40" s="128">
        <v>10</v>
      </c>
      <c r="E40" s="129"/>
      <c r="F40" s="129"/>
      <c r="G40" s="129"/>
      <c r="H40" s="129"/>
      <c r="I40" s="129"/>
      <c r="J40" s="129"/>
      <c r="K40" s="129"/>
      <c r="L40" s="129"/>
      <c r="M40" s="130"/>
      <c r="N40" s="131">
        <v>0</v>
      </c>
      <c r="O40" s="132"/>
      <c r="P40" s="132"/>
      <c r="Q40" s="132"/>
      <c r="R40" s="132"/>
      <c r="S40" s="132"/>
      <c r="T40" s="132"/>
      <c r="U40" s="132"/>
      <c r="V40" s="132"/>
      <c r="W40" s="133"/>
      <c r="X40" s="86">
        <f t="shared" si="29"/>
        <v>240</v>
      </c>
      <c r="Y40" s="51">
        <v>0</v>
      </c>
      <c r="Z40" s="23">
        <v>240</v>
      </c>
      <c r="AA40" s="23">
        <v>0</v>
      </c>
      <c r="AB40" s="23">
        <v>0</v>
      </c>
      <c r="AC40" s="58">
        <f>H40+D40+R40+W40</f>
        <v>10</v>
      </c>
      <c r="AD40"/>
      <c r="AE40"/>
      <c r="AF40"/>
      <c r="AG40"/>
      <c r="AH40"/>
      <c r="AI40"/>
      <c r="AJ40"/>
      <c r="AK40"/>
      <c r="AL40"/>
      <c r="AM40"/>
    </row>
    <row r="41" spans="1:39" ht="20.100000000000001" customHeight="1" x14ac:dyDescent="0.2">
      <c r="A41" s="96">
        <v>4</v>
      </c>
      <c r="B41" s="74" t="s">
        <v>55</v>
      </c>
      <c r="C41" s="61" t="s">
        <v>27</v>
      </c>
      <c r="D41" s="137">
        <v>0</v>
      </c>
      <c r="E41" s="138"/>
      <c r="F41" s="138"/>
      <c r="G41" s="138"/>
      <c r="H41" s="138"/>
      <c r="I41" s="138"/>
      <c r="J41" s="138"/>
      <c r="K41" s="138"/>
      <c r="L41" s="138"/>
      <c r="M41" s="139"/>
      <c r="N41" s="134">
        <v>10</v>
      </c>
      <c r="O41" s="135"/>
      <c r="P41" s="135"/>
      <c r="Q41" s="135"/>
      <c r="R41" s="135"/>
      <c r="S41" s="135"/>
      <c r="T41" s="135"/>
      <c r="U41" s="135"/>
      <c r="V41" s="135"/>
      <c r="W41" s="136"/>
      <c r="X41" s="86">
        <f t="shared" si="29"/>
        <v>240</v>
      </c>
      <c r="Y41" s="51">
        <v>0</v>
      </c>
      <c r="Z41" s="23">
        <v>240</v>
      </c>
      <c r="AA41" s="23">
        <f t="shared" si="35"/>
        <v>0</v>
      </c>
      <c r="AB41" s="23">
        <f t="shared" si="35"/>
        <v>0</v>
      </c>
      <c r="AC41" s="58">
        <f>D41+M41+N41+W41</f>
        <v>10</v>
      </c>
      <c r="AD41"/>
      <c r="AE41"/>
      <c r="AF41"/>
      <c r="AG41"/>
      <c r="AH41"/>
      <c r="AI41"/>
      <c r="AJ41"/>
      <c r="AK41"/>
      <c r="AL41"/>
      <c r="AM41"/>
    </row>
    <row r="42" spans="1:39" ht="20.100000000000001" customHeight="1" thickBot="1" x14ac:dyDescent="0.25">
      <c r="A42" s="124" t="s">
        <v>17</v>
      </c>
      <c r="B42" s="125"/>
      <c r="C42" s="125"/>
      <c r="D42" s="54">
        <f>SUM(D12:D39)</f>
        <v>199</v>
      </c>
      <c r="E42" s="54">
        <f>SUM(E12:E39)</f>
        <v>105</v>
      </c>
      <c r="F42" s="54">
        <f>SUM(F12:F39)</f>
        <v>60</v>
      </c>
      <c r="G42" s="54">
        <f>SUM(G12:G39)</f>
        <v>15</v>
      </c>
      <c r="H42" s="120">
        <f>SUM(H12:H41)</f>
        <v>25</v>
      </c>
      <c r="I42" s="54">
        <f>SUM(I12:I39)</f>
        <v>180</v>
      </c>
      <c r="J42" s="54">
        <f>SUM(J12:J39)</f>
        <v>105</v>
      </c>
      <c r="K42" s="54">
        <f>SUM(K12:K39)</f>
        <v>30</v>
      </c>
      <c r="L42" s="54">
        <f>SUM(L12:L39)</f>
        <v>60</v>
      </c>
      <c r="M42" s="120">
        <f>SUM(M12:M41)</f>
        <v>25</v>
      </c>
      <c r="N42" s="56">
        <f>SUM(N12:N39)</f>
        <v>105</v>
      </c>
      <c r="O42" s="56">
        <f>SUM(O12:O39)</f>
        <v>75</v>
      </c>
      <c r="P42" s="56">
        <f>SUM(P12:P39)</f>
        <v>15</v>
      </c>
      <c r="Q42" s="56">
        <f>SUM(Q12:Q39)</f>
        <v>30</v>
      </c>
      <c r="R42" s="120">
        <f>SUM(R12:R41)</f>
        <v>25</v>
      </c>
      <c r="S42" s="56">
        <f>SUM(S12:S39)</f>
        <v>45</v>
      </c>
      <c r="T42" s="56">
        <f>SUM(T12:T39)</f>
        <v>60</v>
      </c>
      <c r="U42" s="56">
        <f>SUM(U12:U39)</f>
        <v>0</v>
      </c>
      <c r="V42" s="56">
        <f>SUM(V12:V39)</f>
        <v>45</v>
      </c>
      <c r="W42" s="120">
        <f>SUM(W12:W41)</f>
        <v>25</v>
      </c>
      <c r="X42" s="87">
        <f t="shared" ref="X42:AC42" si="41">X12+X20+X35+X37</f>
        <v>1609</v>
      </c>
      <c r="Y42" s="214">
        <f t="shared" si="41"/>
        <v>529</v>
      </c>
      <c r="Z42" s="214">
        <f t="shared" si="41"/>
        <v>825</v>
      </c>
      <c r="AA42" s="214">
        <f t="shared" si="41"/>
        <v>105</v>
      </c>
      <c r="AB42" s="214">
        <f t="shared" si="41"/>
        <v>150</v>
      </c>
      <c r="AC42" s="115">
        <f t="shared" si="41"/>
        <v>120</v>
      </c>
      <c r="AD42"/>
      <c r="AE42"/>
      <c r="AF42"/>
      <c r="AG42"/>
      <c r="AH42"/>
      <c r="AI42"/>
      <c r="AJ42"/>
      <c r="AK42"/>
      <c r="AL42"/>
      <c r="AM42"/>
    </row>
    <row r="43" spans="1:39" ht="20.100000000000001" customHeight="1" x14ac:dyDescent="0.2">
      <c r="A43" s="124"/>
      <c r="B43" s="125"/>
      <c r="C43" s="125"/>
      <c r="D43" s="123">
        <f>SUM(D42:G42)</f>
        <v>379</v>
      </c>
      <c r="E43" s="123"/>
      <c r="F43" s="123"/>
      <c r="G43" s="123"/>
      <c r="H43" s="120"/>
      <c r="I43" s="123">
        <f>SUM(I42:L42)</f>
        <v>375</v>
      </c>
      <c r="J43" s="123"/>
      <c r="K43" s="123"/>
      <c r="L43" s="123"/>
      <c r="M43" s="120"/>
      <c r="N43" s="121">
        <f>SUM(N42:Q42)</f>
        <v>225</v>
      </c>
      <c r="O43" s="121"/>
      <c r="P43" s="121"/>
      <c r="Q43" s="121"/>
      <c r="R43" s="120"/>
      <c r="S43" s="121">
        <f>SUM(S42:V42)</f>
        <v>150</v>
      </c>
      <c r="T43" s="121"/>
      <c r="U43" s="121"/>
      <c r="V43" s="121"/>
      <c r="W43" s="120"/>
      <c r="X43" s="117">
        <f>D43+I43+N43+S43+480</f>
        <v>1609</v>
      </c>
      <c r="Y43" s="118"/>
      <c r="Z43" s="118"/>
      <c r="AA43" s="118"/>
      <c r="AB43" s="118"/>
      <c r="AC43" s="115" t="e">
        <f>#REF!+AC13+AC21+AC36+AC38</f>
        <v>#REF!</v>
      </c>
      <c r="AD43"/>
      <c r="AE43"/>
      <c r="AF43"/>
      <c r="AG43"/>
      <c r="AH43"/>
      <c r="AI43"/>
      <c r="AJ43"/>
      <c r="AK43"/>
      <c r="AL43"/>
      <c r="AM43"/>
    </row>
    <row r="44" spans="1:39" ht="18" customHeight="1" thickBot="1" x14ac:dyDescent="0.25">
      <c r="A44" s="126"/>
      <c r="B44" s="127"/>
      <c r="C44" s="127"/>
      <c r="D44" s="122">
        <f>D43+I43</f>
        <v>754</v>
      </c>
      <c r="E44" s="122"/>
      <c r="F44" s="122"/>
      <c r="G44" s="122"/>
      <c r="H44" s="122"/>
      <c r="I44" s="122"/>
      <c r="J44" s="122"/>
      <c r="K44" s="122"/>
      <c r="L44" s="122"/>
      <c r="M44" s="72">
        <f>H42+M42+D40</f>
        <v>60</v>
      </c>
      <c r="N44" s="122">
        <f>N43+S43</f>
        <v>375</v>
      </c>
      <c r="O44" s="122"/>
      <c r="P44" s="122"/>
      <c r="Q44" s="122"/>
      <c r="R44" s="122"/>
      <c r="S44" s="122"/>
      <c r="T44" s="122"/>
      <c r="U44" s="122"/>
      <c r="V44" s="122"/>
      <c r="W44" s="72">
        <f>R42+W42+N41</f>
        <v>60</v>
      </c>
      <c r="X44" s="119"/>
      <c r="Y44" s="119"/>
      <c r="Z44" s="119"/>
      <c r="AA44" s="119"/>
      <c r="AB44" s="119"/>
      <c r="AC44" s="116" t="e">
        <f>#REF!+AC15+AC28+AC37+#REF!</f>
        <v>#REF!</v>
      </c>
      <c r="AD44"/>
      <c r="AE44"/>
      <c r="AF44"/>
      <c r="AG44"/>
      <c r="AH44"/>
      <c r="AI44"/>
      <c r="AJ44"/>
      <c r="AK44"/>
      <c r="AL44"/>
      <c r="AM44"/>
    </row>
    <row r="45" spans="1:39" ht="15" customHeight="1" x14ac:dyDescent="0.2">
      <c r="D45" s="34"/>
      <c r="E45" s="34"/>
      <c r="F45" s="34"/>
      <c r="G45" s="34"/>
      <c r="H45" s="34"/>
      <c r="I45" s="34"/>
      <c r="J45" s="34"/>
      <c r="K45" s="34"/>
      <c r="L45" s="34"/>
      <c r="M45" s="38"/>
      <c r="N45" s="34"/>
      <c r="O45" s="34"/>
      <c r="P45" s="34"/>
      <c r="Q45" s="34"/>
      <c r="R45" s="34"/>
      <c r="S45" s="34"/>
      <c r="T45" s="34"/>
      <c r="U45" s="34"/>
      <c r="V45" s="34"/>
      <c r="W45" s="38"/>
      <c r="X45" s="34"/>
      <c r="Y45" s="34"/>
      <c r="Z45" s="34"/>
      <c r="AA45" s="34"/>
      <c r="AB45" s="34"/>
      <c r="AC45" s="34"/>
      <c r="AD45" s="34"/>
      <c r="AE45" s="34"/>
      <c r="AF45" s="34"/>
      <c r="AG45" s="38"/>
      <c r="AH45" s="32"/>
      <c r="AI45" s="32"/>
      <c r="AJ45" s="32"/>
      <c r="AK45" s="32"/>
      <c r="AL45" s="32"/>
      <c r="AM45" s="36"/>
    </row>
    <row r="46" spans="1:39" ht="16.5" customHeight="1" x14ac:dyDescent="0.2">
      <c r="A46" s="43"/>
      <c r="B46" s="43"/>
      <c r="C46" s="43"/>
      <c r="D46" s="34"/>
      <c r="E46" s="34"/>
      <c r="F46" s="34"/>
      <c r="G46" s="34"/>
      <c r="H46" s="34"/>
      <c r="I46" s="34"/>
      <c r="J46" s="34"/>
      <c r="K46" s="34"/>
      <c r="L46" s="34"/>
      <c r="M46" s="38"/>
      <c r="N46" s="34"/>
      <c r="O46" s="34"/>
      <c r="P46" s="34"/>
      <c r="Q46" s="34"/>
      <c r="R46" s="34"/>
      <c r="S46" s="34"/>
      <c r="T46" s="34"/>
      <c r="U46" s="34"/>
      <c r="V46" s="34"/>
      <c r="W46" s="38"/>
      <c r="X46" s="34"/>
      <c r="Y46" s="34"/>
      <c r="Z46" s="34"/>
      <c r="AA46" s="34"/>
      <c r="AB46" s="34"/>
      <c r="AC46" s="34"/>
      <c r="AD46" s="34"/>
      <c r="AE46" s="34"/>
      <c r="AF46" s="34"/>
      <c r="AG46" s="38"/>
      <c r="AH46" s="32"/>
      <c r="AI46" s="32"/>
      <c r="AJ46" s="32"/>
      <c r="AK46" s="32"/>
      <c r="AL46" s="32"/>
      <c r="AM46" s="36"/>
    </row>
    <row r="47" spans="1:39" s="4" customFormat="1" ht="13.5" customHeight="1" x14ac:dyDescent="0.2">
      <c r="B47" s="33"/>
      <c r="C47" s="26"/>
      <c r="D47" s="39"/>
      <c r="E47" s="39"/>
      <c r="F47" s="39"/>
      <c r="G47" s="39"/>
      <c r="H47" s="39"/>
      <c r="I47" s="39"/>
      <c r="J47" s="39"/>
      <c r="K47" s="39"/>
      <c r="L47" s="39"/>
      <c r="M47" s="38"/>
      <c r="N47" s="39"/>
      <c r="O47" s="39"/>
      <c r="P47" s="39"/>
      <c r="Q47" s="39"/>
      <c r="R47" s="39"/>
      <c r="S47" s="39"/>
      <c r="T47" s="39"/>
      <c r="U47" s="39"/>
      <c r="V47" s="39"/>
      <c r="W47" s="38"/>
      <c r="X47" s="39"/>
      <c r="Y47" s="39"/>
      <c r="Z47" s="39"/>
      <c r="AA47" s="39"/>
      <c r="AB47" s="39"/>
      <c r="AC47" s="39"/>
      <c r="AD47" s="39"/>
      <c r="AE47" s="39"/>
      <c r="AF47" s="39"/>
      <c r="AG47" s="38"/>
      <c r="AH47" s="44"/>
      <c r="AI47" s="44"/>
      <c r="AJ47" s="44"/>
      <c r="AK47" s="44"/>
      <c r="AL47" s="44"/>
      <c r="AM47" s="45"/>
    </row>
    <row r="48" spans="1:39" s="4" customFormat="1" ht="12" customHeight="1" x14ac:dyDescent="0.2">
      <c r="B48" s="30"/>
      <c r="C48" s="26"/>
      <c r="D48" s="39"/>
      <c r="E48" s="39"/>
      <c r="F48" s="39"/>
      <c r="G48" s="39"/>
      <c r="H48" s="37"/>
      <c r="I48" s="39"/>
      <c r="J48" s="39"/>
      <c r="K48" s="39"/>
      <c r="L48" s="39"/>
      <c r="M48" s="37"/>
      <c r="N48" s="40"/>
      <c r="O48" s="40"/>
      <c r="P48" s="40"/>
      <c r="Q48" s="40"/>
      <c r="R48" s="41"/>
      <c r="S48" s="39"/>
      <c r="T48" s="39"/>
      <c r="U48" s="39"/>
      <c r="V48" s="39"/>
      <c r="W48" s="37"/>
      <c r="X48" s="40"/>
      <c r="Y48" s="40"/>
      <c r="Z48" s="40"/>
      <c r="AA48" s="40"/>
      <c r="AB48" s="41"/>
      <c r="AC48" s="39"/>
      <c r="AD48" s="39"/>
      <c r="AE48" s="39"/>
      <c r="AF48" s="39"/>
      <c r="AG48" s="37"/>
      <c r="AH48" s="46"/>
      <c r="AI48" s="39"/>
      <c r="AJ48" s="39"/>
      <c r="AK48" s="39"/>
      <c r="AL48" s="39"/>
      <c r="AM48" s="47"/>
    </row>
  </sheetData>
  <mergeCells count="45">
    <mergeCell ref="A8:AC8"/>
    <mergeCell ref="A6:AC6"/>
    <mergeCell ref="A7:AC7"/>
    <mergeCell ref="A9:A11"/>
    <mergeCell ref="A1:AC1"/>
    <mergeCell ref="A2:AC2"/>
    <mergeCell ref="A3:AC3"/>
    <mergeCell ref="A4:AC4"/>
    <mergeCell ref="A5:AC5"/>
    <mergeCell ref="S10:V10"/>
    <mergeCell ref="B9:B11"/>
    <mergeCell ref="AC9:AC11"/>
    <mergeCell ref="H10:H11"/>
    <mergeCell ref="Y9:AB10"/>
    <mergeCell ref="I10:L10"/>
    <mergeCell ref="D9:M9"/>
    <mergeCell ref="M10:M11"/>
    <mergeCell ref="X9:X11"/>
    <mergeCell ref="W10:W11"/>
    <mergeCell ref="C9:C11"/>
    <mergeCell ref="D10:G10"/>
    <mergeCell ref="N10:Q10"/>
    <mergeCell ref="R10:R11"/>
    <mergeCell ref="N9:W9"/>
    <mergeCell ref="I43:L43"/>
    <mergeCell ref="D40:M40"/>
    <mergeCell ref="N40:W40"/>
    <mergeCell ref="N41:W41"/>
    <mergeCell ref="D41:M41"/>
    <mergeCell ref="A12:W12"/>
    <mergeCell ref="A20:W20"/>
    <mergeCell ref="AC42:AC44"/>
    <mergeCell ref="X43:AB44"/>
    <mergeCell ref="H42:H43"/>
    <mergeCell ref="M42:M43"/>
    <mergeCell ref="S43:V43"/>
    <mergeCell ref="N44:V44"/>
    <mergeCell ref="R42:R43"/>
    <mergeCell ref="W42:W43"/>
    <mergeCell ref="D44:L44"/>
    <mergeCell ref="N43:Q43"/>
    <mergeCell ref="D43:G43"/>
    <mergeCell ref="A35:W35"/>
    <mergeCell ref="A37:W37"/>
    <mergeCell ref="A42:C44"/>
  </mergeCells>
  <phoneticPr fontId="0" type="noConversion"/>
  <printOptions horizontalCentered="1"/>
  <pageMargins left="0.19685039370078741" right="0.23622047244094491" top="0.39370078740157483" bottom="0.23622047244094491" header="0.86614173228346458" footer="0.31496062992125984"/>
  <pageSetup paperSize="9" scale="74" orientation="portrait" r:id="rId1"/>
  <headerFooter alignWithMargins="0"/>
  <ignoredErrors>
    <ignoredError sqref="D42" formulaRange="1"/>
    <ignoredError sqref="N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24"/>
  <sheetViews>
    <sheetView zoomScaleNormal="100" workbookViewId="0">
      <selection activeCell="Y24" sqref="Y24:AC24"/>
    </sheetView>
  </sheetViews>
  <sheetFormatPr defaultRowHeight="12.75" x14ac:dyDescent="0.2"/>
  <cols>
    <col min="1" max="1" width="3.5703125" customWidth="1"/>
    <col min="2" max="2" width="33.7109375" customWidth="1"/>
    <col min="3" max="3" width="6.5703125" customWidth="1"/>
    <col min="4" max="23" width="3.28515625" customWidth="1"/>
    <col min="24" max="24" width="3.5703125" customWidth="1"/>
    <col min="25" max="29" width="3.7109375" customWidth="1"/>
    <col min="30" max="30" width="4.28515625" customWidth="1"/>
    <col min="31" max="38" width="9.28515625" hidden="1" customWidth="1"/>
    <col min="39" max="39" width="4" customWidth="1"/>
  </cols>
  <sheetData>
    <row r="1" spans="1:39" ht="12.75" customHeight="1" x14ac:dyDescent="0.2">
      <c r="A1" s="158" t="s">
        <v>53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39" ht="12.75" customHeight="1" x14ac:dyDescent="0.2">
      <c r="A2" s="158" t="s">
        <v>116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67"/>
      <c r="AE2" s="67"/>
      <c r="AF2" s="67"/>
      <c r="AG2" s="67"/>
      <c r="AH2" s="67"/>
      <c r="AI2" s="67"/>
      <c r="AJ2" s="67"/>
      <c r="AK2" s="67"/>
      <c r="AL2" s="67"/>
      <c r="AM2" s="67"/>
    </row>
    <row r="3" spans="1:39" ht="12.75" customHeight="1" x14ac:dyDescent="0.2">
      <c r="A3" s="159" t="s">
        <v>120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67"/>
      <c r="AE3" s="67"/>
      <c r="AF3" s="67"/>
      <c r="AG3" s="67"/>
      <c r="AH3" s="67"/>
      <c r="AI3" s="67"/>
      <c r="AJ3" s="67"/>
      <c r="AK3" s="67"/>
      <c r="AL3" s="67"/>
      <c r="AM3" s="67"/>
    </row>
    <row r="4" spans="1:39" ht="12.75" customHeight="1" x14ac:dyDescent="0.2">
      <c r="A4" s="158" t="s">
        <v>121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67"/>
      <c r="AE4" s="67"/>
      <c r="AF4" s="67"/>
      <c r="AG4" s="67"/>
      <c r="AH4" s="67"/>
      <c r="AI4" s="67"/>
      <c r="AJ4" s="67"/>
      <c r="AK4" s="67"/>
      <c r="AL4" s="67"/>
      <c r="AM4" s="67"/>
    </row>
    <row r="5" spans="1:39" ht="12.75" customHeight="1" x14ac:dyDescent="0.2">
      <c r="A5" s="160" t="s">
        <v>57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68"/>
      <c r="AE5" s="68"/>
      <c r="AF5" s="68"/>
      <c r="AG5" s="68"/>
      <c r="AH5" s="68"/>
      <c r="AI5" s="68"/>
      <c r="AJ5" s="68"/>
      <c r="AK5" s="68"/>
      <c r="AL5" s="68"/>
      <c r="AM5" s="68"/>
    </row>
    <row r="6" spans="1:39" ht="12.75" customHeight="1" x14ac:dyDescent="0.2">
      <c r="A6" s="155" t="s">
        <v>60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63"/>
      <c r="AE6" s="63"/>
      <c r="AF6" s="63"/>
      <c r="AG6" s="63"/>
      <c r="AH6" s="63"/>
      <c r="AI6" s="63"/>
      <c r="AJ6" s="63"/>
      <c r="AK6" s="63"/>
      <c r="AL6" s="63"/>
      <c r="AM6" s="63"/>
    </row>
    <row r="7" spans="1:39" x14ac:dyDescent="0.2">
      <c r="A7" s="153" t="s">
        <v>46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64"/>
      <c r="AE7" s="64"/>
      <c r="AF7" s="64"/>
      <c r="AG7" s="64"/>
      <c r="AH7" s="64"/>
      <c r="AI7" s="64"/>
      <c r="AJ7" s="64"/>
      <c r="AK7" s="64"/>
      <c r="AL7" s="64"/>
      <c r="AM7" s="64"/>
    </row>
    <row r="8" spans="1:39" ht="12.75" customHeight="1" x14ac:dyDescent="0.2">
      <c r="A8" s="181" t="s">
        <v>119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70"/>
      <c r="AE8" s="70"/>
      <c r="AF8" s="70"/>
      <c r="AG8" s="70"/>
      <c r="AH8" s="70"/>
      <c r="AI8" s="70"/>
      <c r="AJ8" s="70"/>
      <c r="AK8" s="70"/>
      <c r="AL8" s="70"/>
      <c r="AM8" s="70"/>
    </row>
    <row r="9" spans="1:39" ht="18.75" customHeight="1" x14ac:dyDescent="0.2">
      <c r="A9" s="3"/>
      <c r="B9" s="3"/>
      <c r="C9" s="25"/>
      <c r="D9" s="5"/>
      <c r="E9" s="5"/>
      <c r="F9" s="5"/>
      <c r="G9" s="5"/>
      <c r="H9" s="13"/>
      <c r="I9" s="5"/>
      <c r="J9" s="5"/>
      <c r="K9" s="5"/>
      <c r="L9" s="5"/>
      <c r="M9" s="37"/>
      <c r="N9" s="6"/>
      <c r="O9" s="6"/>
      <c r="P9" s="6"/>
      <c r="Q9" s="6"/>
      <c r="R9" s="170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2"/>
      <c r="AE9" s="5"/>
      <c r="AF9" s="5"/>
      <c r="AG9" s="13"/>
      <c r="AH9" s="7"/>
      <c r="AI9" s="8"/>
      <c r="AJ9" s="8"/>
      <c r="AK9" s="8"/>
      <c r="AL9" s="8"/>
      <c r="AM9" s="17"/>
    </row>
    <row r="10" spans="1:39" x14ac:dyDescent="0.2">
      <c r="A10" s="162" t="s">
        <v>11</v>
      </c>
      <c r="B10" s="184" t="s">
        <v>0</v>
      </c>
      <c r="C10" s="185" t="s">
        <v>7</v>
      </c>
      <c r="D10" s="179" t="s">
        <v>1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79" t="s">
        <v>2</v>
      </c>
      <c r="O10" s="180"/>
      <c r="P10" s="180"/>
      <c r="Q10" s="180"/>
      <c r="R10" s="180"/>
      <c r="S10" s="180"/>
      <c r="T10" s="180"/>
      <c r="U10" s="180"/>
      <c r="V10" s="180"/>
      <c r="W10" s="180"/>
      <c r="X10" s="186" t="s">
        <v>3</v>
      </c>
      <c r="Y10" s="173" t="s">
        <v>4</v>
      </c>
      <c r="Z10" s="174"/>
      <c r="AA10" s="174"/>
      <c r="AB10" s="174"/>
      <c r="AC10" s="176" t="s">
        <v>8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x14ac:dyDescent="0.2">
      <c r="A11" s="162"/>
      <c r="B11" s="184"/>
      <c r="C11" s="145"/>
      <c r="D11" s="147" t="s">
        <v>12</v>
      </c>
      <c r="E11" s="148"/>
      <c r="F11" s="148"/>
      <c r="G11" s="148"/>
      <c r="H11" s="140" t="s">
        <v>8</v>
      </c>
      <c r="I11" s="147" t="s">
        <v>13</v>
      </c>
      <c r="J11" s="148"/>
      <c r="K11" s="148"/>
      <c r="L11" s="148"/>
      <c r="M11" s="140" t="s">
        <v>8</v>
      </c>
      <c r="N11" s="149" t="s">
        <v>14</v>
      </c>
      <c r="O11" s="150"/>
      <c r="P11" s="150"/>
      <c r="Q11" s="150"/>
      <c r="R11" s="140" t="s">
        <v>8</v>
      </c>
      <c r="S11" s="149" t="s">
        <v>15</v>
      </c>
      <c r="T11" s="150"/>
      <c r="U11" s="150"/>
      <c r="V11" s="150"/>
      <c r="W11" s="140" t="s">
        <v>8</v>
      </c>
      <c r="X11" s="186"/>
      <c r="Y11" s="175"/>
      <c r="Z11" s="167"/>
      <c r="AA11" s="167"/>
      <c r="AB11" s="167"/>
      <c r="AC11" s="176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x14ac:dyDescent="0.2">
      <c r="A12" s="162"/>
      <c r="B12" s="184"/>
      <c r="C12" s="146"/>
      <c r="D12" s="9" t="s">
        <v>5</v>
      </c>
      <c r="E12" s="9" t="s">
        <v>18</v>
      </c>
      <c r="F12" s="15" t="s">
        <v>9</v>
      </c>
      <c r="G12" s="15" t="s">
        <v>19</v>
      </c>
      <c r="H12" s="141"/>
      <c r="I12" s="9" t="s">
        <v>5</v>
      </c>
      <c r="J12" s="9" t="s">
        <v>18</v>
      </c>
      <c r="K12" s="15" t="s">
        <v>9</v>
      </c>
      <c r="L12" s="15" t="s">
        <v>19</v>
      </c>
      <c r="M12" s="141"/>
      <c r="N12" s="10" t="s">
        <v>5</v>
      </c>
      <c r="O12" s="10" t="s">
        <v>18</v>
      </c>
      <c r="P12" s="16" t="s">
        <v>9</v>
      </c>
      <c r="Q12" s="16" t="s">
        <v>19</v>
      </c>
      <c r="R12" s="141"/>
      <c r="S12" s="10" t="s">
        <v>5</v>
      </c>
      <c r="T12" s="10" t="s">
        <v>18</v>
      </c>
      <c r="U12" s="16" t="s">
        <v>9</v>
      </c>
      <c r="V12" s="16" t="s">
        <v>19</v>
      </c>
      <c r="W12" s="141"/>
      <c r="X12" s="186"/>
      <c r="Y12" s="11" t="s">
        <v>5</v>
      </c>
      <c r="Z12" s="11" t="s">
        <v>18</v>
      </c>
      <c r="AA12" s="19" t="s">
        <v>9</v>
      </c>
      <c r="AB12" s="19" t="s">
        <v>19</v>
      </c>
      <c r="AC12" s="176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20.100000000000001" customHeight="1" x14ac:dyDescent="0.2">
      <c r="A13" s="177" t="s">
        <v>102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78"/>
      <c r="AD13" s="30"/>
      <c r="AE13" s="30"/>
      <c r="AF13" s="30"/>
      <c r="AG13" s="30"/>
      <c r="AH13" s="30"/>
      <c r="AI13" s="30"/>
      <c r="AJ13" s="30"/>
      <c r="AK13" s="30"/>
      <c r="AL13" s="30"/>
      <c r="AM13" s="30"/>
    </row>
    <row r="14" spans="1:39" ht="20.100000000000001" customHeight="1" x14ac:dyDescent="0.2">
      <c r="A14" s="28">
        <v>1</v>
      </c>
      <c r="B14" s="100" t="s">
        <v>68</v>
      </c>
      <c r="C14" s="29" t="s">
        <v>36</v>
      </c>
      <c r="D14" s="88"/>
      <c r="E14" s="88"/>
      <c r="F14" s="88"/>
      <c r="G14" s="88"/>
      <c r="H14" s="89"/>
      <c r="I14" s="88"/>
      <c r="J14" s="88"/>
      <c r="K14" s="88"/>
      <c r="L14" s="90"/>
      <c r="M14" s="73"/>
      <c r="N14" s="91"/>
      <c r="O14" s="91"/>
      <c r="P14" s="91">
        <v>15</v>
      </c>
      <c r="Q14" s="91"/>
      <c r="R14" s="89">
        <v>1</v>
      </c>
      <c r="S14" s="91"/>
      <c r="T14" s="91"/>
      <c r="U14" s="91"/>
      <c r="V14" s="92"/>
      <c r="W14" s="73"/>
      <c r="X14" s="12">
        <f>Y14+Z14+AB14+AA14</f>
        <v>15</v>
      </c>
      <c r="Y14" s="23">
        <f t="shared" ref="Y14:Y24" si="0">D14+I14+N14+S14</f>
        <v>0</v>
      </c>
      <c r="Z14" s="23">
        <f t="shared" ref="Z14:Z24" si="1">E14+J14+O14+T14</f>
        <v>0</v>
      </c>
      <c r="AA14" s="23">
        <f t="shared" ref="AA14:AA24" si="2">F14+K14+P14+U14</f>
        <v>15</v>
      </c>
      <c r="AB14" s="23">
        <f t="shared" ref="AB14:AB24" si="3">G14+L14+Q14+V14</f>
        <v>0</v>
      </c>
      <c r="AC14" s="22">
        <f t="shared" ref="AC14:AC24" si="4">H14+M14+R14+W14</f>
        <v>1</v>
      </c>
      <c r="AD14" s="30"/>
      <c r="AE14" s="30"/>
      <c r="AF14" s="30"/>
      <c r="AG14" s="30"/>
      <c r="AH14" s="30"/>
      <c r="AI14" s="30"/>
      <c r="AJ14" s="30"/>
      <c r="AK14" s="30"/>
      <c r="AL14" s="30"/>
      <c r="AM14" s="30"/>
    </row>
    <row r="15" spans="1:39" ht="20.100000000000001" customHeight="1" x14ac:dyDescent="0.2">
      <c r="A15" s="28">
        <v>2</v>
      </c>
      <c r="B15" s="100" t="s">
        <v>69</v>
      </c>
      <c r="C15" s="29" t="s">
        <v>36</v>
      </c>
      <c r="D15" s="88"/>
      <c r="E15" s="88"/>
      <c r="F15" s="88"/>
      <c r="G15" s="88"/>
      <c r="H15" s="89"/>
      <c r="I15" s="88"/>
      <c r="J15" s="88"/>
      <c r="K15" s="88"/>
      <c r="L15" s="88"/>
      <c r="M15" s="73"/>
      <c r="N15" s="91">
        <v>15</v>
      </c>
      <c r="O15" s="91"/>
      <c r="P15" s="91"/>
      <c r="Q15" s="91">
        <v>15</v>
      </c>
      <c r="R15" s="89">
        <v>4</v>
      </c>
      <c r="S15" s="91"/>
      <c r="T15" s="91"/>
      <c r="U15" s="91"/>
      <c r="V15" s="92"/>
      <c r="W15" s="73"/>
      <c r="X15" s="12">
        <f t="shared" ref="X15:X23" si="5">Y15+Z15+AB15</f>
        <v>30</v>
      </c>
      <c r="Y15" s="23">
        <f t="shared" si="0"/>
        <v>15</v>
      </c>
      <c r="Z15" s="23">
        <f t="shared" si="1"/>
        <v>0</v>
      </c>
      <c r="AA15" s="23">
        <f t="shared" si="2"/>
        <v>0</v>
      </c>
      <c r="AB15" s="23">
        <f t="shared" si="3"/>
        <v>15</v>
      </c>
      <c r="AC15" s="22">
        <f t="shared" si="4"/>
        <v>4</v>
      </c>
      <c r="AD15" s="30"/>
      <c r="AE15" s="30"/>
      <c r="AF15" s="30"/>
      <c r="AG15" s="30"/>
      <c r="AH15" s="30"/>
      <c r="AI15" s="30"/>
      <c r="AJ15" s="30"/>
      <c r="AK15" s="30"/>
      <c r="AL15" s="30"/>
      <c r="AM15" s="30"/>
    </row>
    <row r="16" spans="1:39" ht="20.100000000000001" customHeight="1" x14ac:dyDescent="0.2">
      <c r="A16" s="28">
        <v>3</v>
      </c>
      <c r="B16" s="101" t="s">
        <v>70</v>
      </c>
      <c r="C16" s="29" t="s">
        <v>36</v>
      </c>
      <c r="D16" s="88"/>
      <c r="E16" s="88"/>
      <c r="F16" s="88"/>
      <c r="G16" s="88"/>
      <c r="H16" s="73"/>
      <c r="I16" s="88"/>
      <c r="J16" s="88"/>
      <c r="K16" s="88"/>
      <c r="L16" s="88"/>
      <c r="M16" s="73"/>
      <c r="N16" s="91">
        <v>15</v>
      </c>
      <c r="O16" s="91">
        <v>15</v>
      </c>
      <c r="P16" s="91"/>
      <c r="Q16" s="91"/>
      <c r="R16" s="73">
        <v>4</v>
      </c>
      <c r="S16" s="91"/>
      <c r="T16" s="91"/>
      <c r="U16" s="91"/>
      <c r="V16" s="91"/>
      <c r="W16" s="73"/>
      <c r="X16" s="12">
        <f t="shared" si="5"/>
        <v>30</v>
      </c>
      <c r="Y16" s="23">
        <f t="shared" si="0"/>
        <v>15</v>
      </c>
      <c r="Z16" s="23">
        <f t="shared" si="1"/>
        <v>15</v>
      </c>
      <c r="AA16" s="23">
        <f t="shared" si="2"/>
        <v>0</v>
      </c>
      <c r="AB16" s="23">
        <f t="shared" si="3"/>
        <v>0</v>
      </c>
      <c r="AC16" s="22">
        <f t="shared" si="4"/>
        <v>4</v>
      </c>
      <c r="AD16" s="30"/>
      <c r="AE16" s="30"/>
      <c r="AF16" s="30"/>
      <c r="AG16" s="30"/>
      <c r="AH16" s="30"/>
      <c r="AI16" s="30"/>
      <c r="AJ16" s="30"/>
      <c r="AK16" s="30"/>
      <c r="AL16" s="30"/>
      <c r="AM16" s="30"/>
    </row>
    <row r="17" spans="1:39" ht="20.100000000000001" customHeight="1" x14ac:dyDescent="0.2">
      <c r="A17" s="28">
        <v>4</v>
      </c>
      <c r="B17" s="100" t="s">
        <v>34</v>
      </c>
      <c r="C17" s="29" t="s">
        <v>38</v>
      </c>
      <c r="D17" s="88"/>
      <c r="E17" s="88"/>
      <c r="F17" s="88"/>
      <c r="G17" s="88"/>
      <c r="H17" s="89"/>
      <c r="I17" s="88"/>
      <c r="J17" s="88"/>
      <c r="K17" s="88"/>
      <c r="L17" s="88"/>
      <c r="M17" s="73"/>
      <c r="N17" s="91">
        <v>15</v>
      </c>
      <c r="O17" s="91"/>
      <c r="P17" s="91"/>
      <c r="Q17" s="91">
        <v>15</v>
      </c>
      <c r="R17" s="89">
        <v>4</v>
      </c>
      <c r="S17" s="91"/>
      <c r="T17" s="91"/>
      <c r="U17" s="91"/>
      <c r="V17" s="92"/>
      <c r="W17" s="73"/>
      <c r="X17" s="12">
        <f t="shared" si="5"/>
        <v>30</v>
      </c>
      <c r="Y17" s="23">
        <f t="shared" si="0"/>
        <v>15</v>
      </c>
      <c r="Z17" s="23">
        <f t="shared" si="1"/>
        <v>0</v>
      </c>
      <c r="AA17" s="23">
        <f t="shared" si="2"/>
        <v>0</v>
      </c>
      <c r="AB17" s="23">
        <f t="shared" si="3"/>
        <v>15</v>
      </c>
      <c r="AC17" s="22">
        <f t="shared" si="4"/>
        <v>4</v>
      </c>
      <c r="AD17" s="30"/>
      <c r="AE17" s="30"/>
      <c r="AF17" s="30"/>
      <c r="AG17" s="30"/>
      <c r="AH17" s="30"/>
      <c r="AI17" s="30"/>
      <c r="AJ17" s="30"/>
      <c r="AK17" s="30"/>
      <c r="AL17" s="30"/>
      <c r="AM17" s="30"/>
    </row>
    <row r="18" spans="1:39" ht="20.100000000000001" customHeight="1" x14ac:dyDescent="0.2">
      <c r="A18" s="28">
        <v>5</v>
      </c>
      <c r="B18" s="106" t="s">
        <v>104</v>
      </c>
      <c r="C18" s="29" t="s">
        <v>36</v>
      </c>
      <c r="D18" s="88"/>
      <c r="E18" s="88"/>
      <c r="F18" s="88"/>
      <c r="G18" s="88"/>
      <c r="H18" s="73"/>
      <c r="I18" s="88"/>
      <c r="J18" s="88"/>
      <c r="K18" s="88"/>
      <c r="L18" s="88"/>
      <c r="M18" s="73"/>
      <c r="N18" s="91">
        <v>15</v>
      </c>
      <c r="O18" s="91">
        <v>15</v>
      </c>
      <c r="P18" s="91"/>
      <c r="Q18" s="91"/>
      <c r="R18" s="73">
        <v>4</v>
      </c>
      <c r="S18" s="91"/>
      <c r="T18" s="91"/>
      <c r="U18" s="91"/>
      <c r="V18" s="91"/>
      <c r="W18" s="73"/>
      <c r="X18" s="12">
        <f t="shared" si="5"/>
        <v>30</v>
      </c>
      <c r="Y18" s="23">
        <f t="shared" si="0"/>
        <v>15</v>
      </c>
      <c r="Z18" s="23">
        <f t="shared" si="1"/>
        <v>15</v>
      </c>
      <c r="AA18" s="23">
        <f t="shared" si="2"/>
        <v>0</v>
      </c>
      <c r="AB18" s="23">
        <f t="shared" si="3"/>
        <v>0</v>
      </c>
      <c r="AC18" s="22">
        <f t="shared" si="4"/>
        <v>4</v>
      </c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39" ht="24" customHeight="1" x14ac:dyDescent="0.2">
      <c r="A19" s="28">
        <v>6</v>
      </c>
      <c r="B19" s="100" t="s">
        <v>74</v>
      </c>
      <c r="C19" s="29" t="s">
        <v>36</v>
      </c>
      <c r="D19" s="88"/>
      <c r="E19" s="88"/>
      <c r="F19" s="88"/>
      <c r="G19" s="88"/>
      <c r="H19" s="73"/>
      <c r="I19" s="88"/>
      <c r="J19" s="88"/>
      <c r="K19" s="88"/>
      <c r="L19" s="88"/>
      <c r="M19" s="73"/>
      <c r="N19" s="91">
        <v>15</v>
      </c>
      <c r="O19" s="91">
        <v>15</v>
      </c>
      <c r="P19" s="91"/>
      <c r="Q19" s="91"/>
      <c r="R19" s="73">
        <v>3</v>
      </c>
      <c r="S19" s="91"/>
      <c r="T19" s="91"/>
      <c r="U19" s="91"/>
      <c r="V19" s="91"/>
      <c r="W19" s="73"/>
      <c r="X19" s="12">
        <f>Y19+Z19+AB19</f>
        <v>30</v>
      </c>
      <c r="Y19" s="23">
        <f>D19+I19+N19+S19</f>
        <v>15</v>
      </c>
      <c r="Z19" s="23">
        <f>E19+J19+O19+T19</f>
        <v>15</v>
      </c>
      <c r="AA19" s="23">
        <f>F19+K19+P19+U19</f>
        <v>0</v>
      </c>
      <c r="AB19" s="23">
        <f>G19+L19+Q19+V19</f>
        <v>0</v>
      </c>
      <c r="AC19" s="22">
        <f>H19+M19+R19+W19</f>
        <v>3</v>
      </c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spans="1:39" ht="20.100000000000001" customHeight="1" x14ac:dyDescent="0.2">
      <c r="A20" s="28">
        <v>7</v>
      </c>
      <c r="B20" s="101" t="s">
        <v>71</v>
      </c>
      <c r="C20" s="29" t="s">
        <v>37</v>
      </c>
      <c r="D20" s="88"/>
      <c r="E20" s="88"/>
      <c r="F20" s="88"/>
      <c r="G20" s="88"/>
      <c r="H20" s="73"/>
      <c r="I20" s="88"/>
      <c r="J20" s="88"/>
      <c r="K20" s="88"/>
      <c r="L20" s="88"/>
      <c r="M20" s="73"/>
      <c r="N20" s="91"/>
      <c r="O20" s="91"/>
      <c r="P20" s="91"/>
      <c r="Q20" s="91"/>
      <c r="R20" s="73"/>
      <c r="S20" s="91">
        <v>15</v>
      </c>
      <c r="T20" s="91">
        <v>15</v>
      </c>
      <c r="U20" s="91"/>
      <c r="V20" s="91"/>
      <c r="W20" s="73">
        <v>4</v>
      </c>
      <c r="X20" s="12">
        <f t="shared" si="5"/>
        <v>30</v>
      </c>
      <c r="Y20" s="23">
        <f t="shared" si="0"/>
        <v>15</v>
      </c>
      <c r="Z20" s="23">
        <f t="shared" si="1"/>
        <v>15</v>
      </c>
      <c r="AA20" s="23">
        <f t="shared" si="2"/>
        <v>0</v>
      </c>
      <c r="AB20" s="23">
        <f t="shared" si="3"/>
        <v>0</v>
      </c>
      <c r="AC20" s="22">
        <f t="shared" si="4"/>
        <v>4</v>
      </c>
      <c r="AD20" s="30"/>
      <c r="AE20" s="30"/>
      <c r="AF20" s="30"/>
      <c r="AG20" s="30"/>
      <c r="AH20" s="30"/>
      <c r="AI20" s="30"/>
      <c r="AJ20" s="30"/>
      <c r="AK20" s="30"/>
      <c r="AL20" s="30"/>
      <c r="AM20" s="30"/>
    </row>
    <row r="21" spans="1:39" ht="20.100000000000001" customHeight="1" x14ac:dyDescent="0.2">
      <c r="A21" s="28">
        <v>8</v>
      </c>
      <c r="B21" s="100" t="s">
        <v>72</v>
      </c>
      <c r="C21" s="29" t="s">
        <v>37</v>
      </c>
      <c r="D21" s="88"/>
      <c r="E21" s="88"/>
      <c r="F21" s="88"/>
      <c r="G21" s="88"/>
      <c r="H21" s="73"/>
      <c r="I21" s="88"/>
      <c r="J21" s="88"/>
      <c r="K21" s="88"/>
      <c r="L21" s="88"/>
      <c r="M21" s="73"/>
      <c r="N21" s="91"/>
      <c r="O21" s="91"/>
      <c r="P21" s="91"/>
      <c r="Q21" s="91"/>
      <c r="R21" s="73"/>
      <c r="S21" s="91">
        <v>15</v>
      </c>
      <c r="T21" s="91"/>
      <c r="U21" s="91"/>
      <c r="V21" s="91">
        <v>15</v>
      </c>
      <c r="W21" s="73">
        <v>4</v>
      </c>
      <c r="X21" s="12">
        <f t="shared" si="5"/>
        <v>30</v>
      </c>
      <c r="Y21" s="23">
        <f t="shared" si="0"/>
        <v>15</v>
      </c>
      <c r="Z21" s="23">
        <f t="shared" si="1"/>
        <v>0</v>
      </c>
      <c r="AA21" s="23">
        <f t="shared" si="2"/>
        <v>0</v>
      </c>
      <c r="AB21" s="23">
        <f t="shared" si="3"/>
        <v>15</v>
      </c>
      <c r="AC21" s="22">
        <f t="shared" si="4"/>
        <v>4</v>
      </c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ht="20.100000000000001" customHeight="1" x14ac:dyDescent="0.2">
      <c r="A22" s="28">
        <v>9</v>
      </c>
      <c r="B22" s="100" t="s">
        <v>73</v>
      </c>
      <c r="C22" s="29" t="s">
        <v>39</v>
      </c>
      <c r="D22" s="88"/>
      <c r="E22" s="88"/>
      <c r="F22" s="88"/>
      <c r="G22" s="88"/>
      <c r="H22" s="73"/>
      <c r="I22" s="88"/>
      <c r="J22" s="88"/>
      <c r="K22" s="88"/>
      <c r="L22" s="88"/>
      <c r="M22" s="73"/>
      <c r="N22" s="91"/>
      <c r="O22" s="91"/>
      <c r="P22" s="91"/>
      <c r="Q22" s="91"/>
      <c r="R22" s="73"/>
      <c r="S22" s="91">
        <v>15</v>
      </c>
      <c r="T22" s="91">
        <v>15</v>
      </c>
      <c r="U22" s="91"/>
      <c r="V22" s="91">
        <v>15</v>
      </c>
      <c r="W22" s="73">
        <v>4</v>
      </c>
      <c r="X22" s="12">
        <f t="shared" si="5"/>
        <v>45</v>
      </c>
      <c r="Y22" s="23">
        <f t="shared" si="0"/>
        <v>15</v>
      </c>
      <c r="Z22" s="23">
        <f t="shared" si="1"/>
        <v>15</v>
      </c>
      <c r="AA22" s="23">
        <f t="shared" si="2"/>
        <v>0</v>
      </c>
      <c r="AB22" s="23">
        <f t="shared" si="3"/>
        <v>15</v>
      </c>
      <c r="AC22" s="22">
        <f t="shared" si="4"/>
        <v>4</v>
      </c>
      <c r="AD22" s="30"/>
      <c r="AE22" s="30"/>
      <c r="AF22" s="30"/>
      <c r="AG22" s="30"/>
      <c r="AH22" s="30"/>
      <c r="AI22" s="30"/>
      <c r="AJ22" s="30"/>
      <c r="AK22" s="30"/>
      <c r="AL22" s="30"/>
      <c r="AM22" s="30"/>
    </row>
    <row r="23" spans="1:39" ht="20.100000000000001" customHeight="1" x14ac:dyDescent="0.2">
      <c r="A23" s="28">
        <v>10</v>
      </c>
      <c r="B23" s="100" t="s">
        <v>35</v>
      </c>
      <c r="C23" s="29" t="s">
        <v>37</v>
      </c>
      <c r="D23" s="88"/>
      <c r="E23" s="88"/>
      <c r="F23" s="88"/>
      <c r="G23" s="88"/>
      <c r="H23" s="73"/>
      <c r="I23" s="88"/>
      <c r="J23" s="88"/>
      <c r="K23" s="88"/>
      <c r="L23" s="88"/>
      <c r="M23" s="73"/>
      <c r="N23" s="91"/>
      <c r="O23" s="91"/>
      <c r="P23" s="91"/>
      <c r="Q23" s="91"/>
      <c r="R23" s="73"/>
      <c r="S23" s="91"/>
      <c r="T23" s="91"/>
      <c r="U23" s="91"/>
      <c r="V23" s="91">
        <v>15</v>
      </c>
      <c r="W23" s="73">
        <v>1</v>
      </c>
      <c r="X23" s="12">
        <f t="shared" si="5"/>
        <v>15</v>
      </c>
      <c r="Y23" s="23">
        <f t="shared" si="0"/>
        <v>0</v>
      </c>
      <c r="Z23" s="23">
        <f t="shared" si="1"/>
        <v>0</v>
      </c>
      <c r="AA23" s="23">
        <f t="shared" si="2"/>
        <v>0</v>
      </c>
      <c r="AB23" s="23">
        <f t="shared" si="3"/>
        <v>15</v>
      </c>
      <c r="AC23" s="22">
        <f t="shared" si="4"/>
        <v>1</v>
      </c>
      <c r="AD23" s="30"/>
      <c r="AE23" s="30"/>
      <c r="AF23" s="30"/>
      <c r="AG23" s="30"/>
      <c r="AH23" s="30"/>
      <c r="AI23" s="30"/>
      <c r="AJ23" s="30"/>
      <c r="AK23" s="30"/>
      <c r="AL23" s="30"/>
      <c r="AM23" s="30"/>
    </row>
    <row r="24" spans="1:39" ht="21.75" customHeight="1" x14ac:dyDescent="0.2">
      <c r="A24" s="168" t="s">
        <v>49</v>
      </c>
      <c r="B24" s="169"/>
      <c r="C24" s="169"/>
      <c r="D24" s="54">
        <f t="shared" ref="D24:W24" si="6">SUM(D13:D23)</f>
        <v>0</v>
      </c>
      <c r="E24" s="54">
        <f t="shared" si="6"/>
        <v>0</v>
      </c>
      <c r="F24" s="54">
        <f t="shared" si="6"/>
        <v>0</v>
      </c>
      <c r="G24" s="54">
        <f t="shared" si="6"/>
        <v>0</v>
      </c>
      <c r="H24" s="55">
        <f t="shared" si="6"/>
        <v>0</v>
      </c>
      <c r="I24" s="54">
        <f t="shared" si="6"/>
        <v>0</v>
      </c>
      <c r="J24" s="54">
        <f t="shared" si="6"/>
        <v>0</v>
      </c>
      <c r="K24" s="54">
        <f t="shared" si="6"/>
        <v>0</v>
      </c>
      <c r="L24" s="54">
        <f t="shared" si="6"/>
        <v>0</v>
      </c>
      <c r="M24" s="55">
        <f t="shared" si="6"/>
        <v>0</v>
      </c>
      <c r="N24" s="56">
        <f t="shared" si="6"/>
        <v>75</v>
      </c>
      <c r="O24" s="56">
        <f t="shared" si="6"/>
        <v>45</v>
      </c>
      <c r="P24" s="56">
        <f t="shared" si="6"/>
        <v>15</v>
      </c>
      <c r="Q24" s="56">
        <f t="shared" si="6"/>
        <v>30</v>
      </c>
      <c r="R24" s="55">
        <f t="shared" si="6"/>
        <v>20</v>
      </c>
      <c r="S24" s="56">
        <f t="shared" si="6"/>
        <v>45</v>
      </c>
      <c r="T24" s="56">
        <f t="shared" si="6"/>
        <v>30</v>
      </c>
      <c r="U24" s="56">
        <f t="shared" si="6"/>
        <v>0</v>
      </c>
      <c r="V24" s="56">
        <f t="shared" si="6"/>
        <v>45</v>
      </c>
      <c r="W24" s="55">
        <f t="shared" si="6"/>
        <v>13</v>
      </c>
      <c r="X24" s="12">
        <f>Y24+Z24+AB24+AA24</f>
        <v>285</v>
      </c>
      <c r="Y24" s="212">
        <f t="shared" si="0"/>
        <v>120</v>
      </c>
      <c r="Z24" s="212">
        <f t="shared" si="1"/>
        <v>75</v>
      </c>
      <c r="AA24" s="212">
        <f t="shared" si="2"/>
        <v>15</v>
      </c>
      <c r="AB24" s="212">
        <f t="shared" si="3"/>
        <v>75</v>
      </c>
      <c r="AC24" s="213">
        <f t="shared" si="4"/>
        <v>33</v>
      </c>
      <c r="AD24" s="57"/>
      <c r="AE24" s="57"/>
      <c r="AF24" s="57"/>
      <c r="AG24" s="57"/>
      <c r="AH24" s="57"/>
      <c r="AI24" s="57"/>
      <c r="AJ24" s="57"/>
      <c r="AK24" s="57"/>
      <c r="AL24" s="57"/>
      <c r="AM24" s="57"/>
    </row>
  </sheetData>
  <mergeCells count="27">
    <mergeCell ref="A1:AC1"/>
    <mergeCell ref="A2:AC2"/>
    <mergeCell ref="A3:AC3"/>
    <mergeCell ref="A4:AC4"/>
    <mergeCell ref="A5:AC5"/>
    <mergeCell ref="A8:AC8"/>
    <mergeCell ref="A6:AC6"/>
    <mergeCell ref="A7:AC7"/>
    <mergeCell ref="B10:B12"/>
    <mergeCell ref="C10:C12"/>
    <mergeCell ref="D10:M10"/>
    <mergeCell ref="H11:H12"/>
    <mergeCell ref="X10:X12"/>
    <mergeCell ref="R11:R12"/>
    <mergeCell ref="A24:C24"/>
    <mergeCell ref="R9:AD9"/>
    <mergeCell ref="Y10:AB11"/>
    <mergeCell ref="AC10:AC12"/>
    <mergeCell ref="I11:L11"/>
    <mergeCell ref="M11:M12"/>
    <mergeCell ref="S11:V11"/>
    <mergeCell ref="W11:W12"/>
    <mergeCell ref="D11:G11"/>
    <mergeCell ref="A13:AC13"/>
    <mergeCell ref="A10:A12"/>
    <mergeCell ref="N10:W10"/>
    <mergeCell ref="N11:Q11"/>
  </mergeCells>
  <phoneticPr fontId="2" type="noConversion"/>
  <printOptions horizontalCentered="1"/>
  <pageMargins left="0.43307086614173229" right="0.23622047244094491" top="0.23622047244094491" bottom="0.15748031496062992" header="0.86614173228346458" footer="0.1574803149606299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6"/>
  <sheetViews>
    <sheetView zoomScaleNormal="100" workbookViewId="0">
      <selection activeCell="X25" sqref="X25:AC25"/>
    </sheetView>
  </sheetViews>
  <sheetFormatPr defaultRowHeight="12.75" x14ac:dyDescent="0.2"/>
  <cols>
    <col min="1" max="1" width="2.7109375" style="3" customWidth="1"/>
    <col min="2" max="2" width="33.7109375" style="3" customWidth="1"/>
    <col min="3" max="3" width="5.5703125" style="25" customWidth="1"/>
    <col min="4" max="7" width="3.28515625" style="5" customWidth="1"/>
    <col min="8" max="8" width="3.28515625" style="13" customWidth="1"/>
    <col min="9" max="12" width="3.28515625" style="5" customWidth="1"/>
    <col min="13" max="13" width="3.28515625" style="37" customWidth="1"/>
    <col min="14" max="17" width="3.28515625" style="6" customWidth="1"/>
    <col min="18" max="18" width="3.28515625" style="14" customWidth="1"/>
    <col min="19" max="22" width="3.28515625" style="5" customWidth="1"/>
    <col min="23" max="23" width="3.28515625" style="13" customWidth="1"/>
    <col min="24" max="24" width="3.5703125" style="6" customWidth="1"/>
    <col min="25" max="27" width="3.7109375" style="6" customWidth="1"/>
    <col min="28" max="28" width="3.7109375" style="14" customWidth="1"/>
    <col min="29" max="29" width="3.7109375" style="5" customWidth="1"/>
    <col min="30" max="30" width="5.28515625" style="5" customWidth="1"/>
    <col min="31" max="31" width="2.28515625" style="5" hidden="1" customWidth="1"/>
    <col min="32" max="32" width="2.42578125" style="5" hidden="1" customWidth="1"/>
    <col min="33" max="33" width="2.42578125" style="13" hidden="1" customWidth="1"/>
    <col min="34" max="34" width="4.7109375" style="7" hidden="1" customWidth="1"/>
    <col min="35" max="35" width="5.42578125" style="8" hidden="1" customWidth="1"/>
    <col min="36" max="37" width="3.85546875" style="8" hidden="1" customWidth="1"/>
    <col min="38" max="38" width="3.140625" style="8" hidden="1" customWidth="1"/>
    <col min="39" max="39" width="3.7109375" style="17" hidden="1" customWidth="1"/>
  </cols>
  <sheetData>
    <row r="1" spans="1:39" ht="12.75" customHeight="1" x14ac:dyDescent="0.2">
      <c r="A1" s="158" t="s">
        <v>53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39" ht="12.75" customHeight="1" x14ac:dyDescent="0.2">
      <c r="A2" s="158" t="s">
        <v>116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67"/>
      <c r="AE2" s="67"/>
      <c r="AF2" s="67"/>
      <c r="AG2" s="67"/>
      <c r="AH2" s="67"/>
      <c r="AI2" s="67"/>
      <c r="AJ2" s="67"/>
      <c r="AK2" s="67"/>
      <c r="AL2" s="67"/>
      <c r="AM2" s="67"/>
    </row>
    <row r="3" spans="1:39" ht="12.75" customHeight="1" x14ac:dyDescent="0.2">
      <c r="A3" s="159" t="s">
        <v>120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67"/>
      <c r="AE3" s="67"/>
      <c r="AF3" s="67"/>
      <c r="AG3" s="67"/>
      <c r="AH3" s="67"/>
      <c r="AI3" s="67"/>
      <c r="AJ3" s="67"/>
      <c r="AK3" s="67"/>
      <c r="AL3" s="67"/>
      <c r="AM3" s="67"/>
    </row>
    <row r="4" spans="1:39" ht="12.75" customHeight="1" x14ac:dyDescent="0.2">
      <c r="A4" s="158" t="s">
        <v>121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67"/>
      <c r="AE4" s="67"/>
      <c r="AF4" s="67"/>
      <c r="AG4" s="67"/>
      <c r="AH4" s="67"/>
      <c r="AI4" s="67"/>
      <c r="AJ4" s="67"/>
      <c r="AK4" s="67"/>
      <c r="AL4" s="67"/>
      <c r="AM4" s="67"/>
    </row>
    <row r="5" spans="1:39" s="48" customFormat="1" ht="12.75" customHeight="1" x14ac:dyDescent="0.2">
      <c r="A5" s="160" t="s">
        <v>57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68"/>
      <c r="AE5" s="68"/>
      <c r="AF5" s="68"/>
      <c r="AG5" s="68"/>
      <c r="AH5" s="68"/>
      <c r="AI5" s="68"/>
      <c r="AJ5" s="68"/>
      <c r="AK5" s="68"/>
      <c r="AL5" s="68"/>
      <c r="AM5" s="68"/>
    </row>
    <row r="6" spans="1:39" ht="12.75" customHeight="1" x14ac:dyDescent="0.2">
      <c r="A6" s="154" t="s">
        <v>47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65"/>
      <c r="AE6" s="65"/>
      <c r="AF6" s="65"/>
      <c r="AG6" s="65"/>
      <c r="AH6" s="65"/>
      <c r="AI6" s="65"/>
      <c r="AJ6" s="65"/>
      <c r="AK6" s="65"/>
      <c r="AL6" s="65"/>
      <c r="AM6" s="65"/>
    </row>
    <row r="7" spans="1:39" ht="12.75" customHeight="1" x14ac:dyDescent="0.2">
      <c r="A7" s="155" t="s">
        <v>60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63"/>
      <c r="AE7" s="63"/>
      <c r="AF7" s="63"/>
      <c r="AG7" s="63"/>
      <c r="AH7" s="63"/>
      <c r="AI7" s="63"/>
      <c r="AJ7" s="63"/>
      <c r="AK7" s="63"/>
      <c r="AL7" s="63"/>
      <c r="AM7" s="63"/>
    </row>
    <row r="8" spans="1:39" ht="12.75" customHeight="1" x14ac:dyDescent="0.2">
      <c r="A8" s="153" t="s">
        <v>46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64"/>
      <c r="AE8" s="64"/>
      <c r="AF8" s="64"/>
      <c r="AG8" s="64"/>
      <c r="AH8" s="64"/>
      <c r="AI8" s="64"/>
      <c r="AJ8" s="64"/>
      <c r="AK8" s="64"/>
      <c r="AL8" s="64"/>
      <c r="AM8" s="64"/>
    </row>
    <row r="9" spans="1:39" ht="14.25" customHeight="1" x14ac:dyDescent="0.2">
      <c r="A9" s="181" t="s">
        <v>98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70"/>
      <c r="AE9" s="70"/>
      <c r="AF9" s="70"/>
      <c r="AG9" s="70"/>
      <c r="AH9" s="70"/>
      <c r="AI9" s="70"/>
      <c r="AJ9" s="70"/>
      <c r="AK9" s="70"/>
      <c r="AL9" s="70"/>
      <c r="AM9" s="70"/>
    </row>
    <row r="10" spans="1:39" ht="18.75" customHeight="1" x14ac:dyDescent="0.2">
      <c r="S10" s="170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2"/>
      <c r="AE10" s="171"/>
    </row>
    <row r="11" spans="1:39" s="1" customFormat="1" ht="12.75" customHeight="1" x14ac:dyDescent="0.2">
      <c r="A11" s="162" t="s">
        <v>11</v>
      </c>
      <c r="B11" s="184" t="s">
        <v>0</v>
      </c>
      <c r="C11" s="185" t="s">
        <v>7</v>
      </c>
      <c r="D11" s="179" t="s">
        <v>1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79" t="s">
        <v>2</v>
      </c>
      <c r="O11" s="180"/>
      <c r="P11" s="180"/>
      <c r="Q11" s="180"/>
      <c r="R11" s="180"/>
      <c r="S11" s="180"/>
      <c r="T11" s="180"/>
      <c r="U11" s="180"/>
      <c r="V11" s="180"/>
      <c r="W11" s="180"/>
      <c r="X11" s="186" t="s">
        <v>3</v>
      </c>
      <c r="Y11" s="173" t="s">
        <v>4</v>
      </c>
      <c r="Z11" s="174"/>
      <c r="AA11" s="174"/>
      <c r="AB11" s="174"/>
      <c r="AC11" s="140" t="s">
        <v>8</v>
      </c>
      <c r="AD11" s="71"/>
    </row>
    <row r="12" spans="1:39" s="1" customFormat="1" ht="12.75" customHeight="1" x14ac:dyDescent="0.2">
      <c r="A12" s="162"/>
      <c r="B12" s="184"/>
      <c r="C12" s="145"/>
      <c r="D12" s="147" t="s">
        <v>12</v>
      </c>
      <c r="E12" s="148"/>
      <c r="F12" s="148"/>
      <c r="G12" s="148"/>
      <c r="H12" s="140" t="s">
        <v>8</v>
      </c>
      <c r="I12" s="147" t="s">
        <v>13</v>
      </c>
      <c r="J12" s="148"/>
      <c r="K12" s="148"/>
      <c r="L12" s="148"/>
      <c r="M12" s="140" t="s">
        <v>8</v>
      </c>
      <c r="N12" s="149" t="s">
        <v>14</v>
      </c>
      <c r="O12" s="150"/>
      <c r="P12" s="150"/>
      <c r="Q12" s="150"/>
      <c r="R12" s="140" t="s">
        <v>8</v>
      </c>
      <c r="S12" s="149" t="s">
        <v>15</v>
      </c>
      <c r="T12" s="150"/>
      <c r="U12" s="150"/>
      <c r="V12" s="150"/>
      <c r="W12" s="140" t="s">
        <v>8</v>
      </c>
      <c r="X12" s="186"/>
      <c r="Y12" s="175"/>
      <c r="Z12" s="167"/>
      <c r="AA12" s="167"/>
      <c r="AB12" s="167"/>
      <c r="AC12" s="187"/>
    </row>
    <row r="13" spans="1:39" s="2" customFormat="1" ht="12.75" customHeight="1" x14ac:dyDescent="0.2">
      <c r="A13" s="162"/>
      <c r="B13" s="184"/>
      <c r="C13" s="146"/>
      <c r="D13" s="9" t="s">
        <v>5</v>
      </c>
      <c r="E13" s="9" t="s">
        <v>18</v>
      </c>
      <c r="F13" s="15" t="s">
        <v>9</v>
      </c>
      <c r="G13" s="15" t="s">
        <v>19</v>
      </c>
      <c r="H13" s="141"/>
      <c r="I13" s="9" t="s">
        <v>5</v>
      </c>
      <c r="J13" s="9" t="s">
        <v>18</v>
      </c>
      <c r="K13" s="15" t="s">
        <v>9</v>
      </c>
      <c r="L13" s="15" t="s">
        <v>19</v>
      </c>
      <c r="M13" s="141"/>
      <c r="N13" s="10" t="s">
        <v>5</v>
      </c>
      <c r="O13" s="10" t="s">
        <v>18</v>
      </c>
      <c r="P13" s="16" t="s">
        <v>9</v>
      </c>
      <c r="Q13" s="16" t="s">
        <v>19</v>
      </c>
      <c r="R13" s="141"/>
      <c r="S13" s="10" t="s">
        <v>5</v>
      </c>
      <c r="T13" s="10" t="s">
        <v>18</v>
      </c>
      <c r="U13" s="16" t="s">
        <v>9</v>
      </c>
      <c r="V13" s="16" t="s">
        <v>19</v>
      </c>
      <c r="W13" s="141"/>
      <c r="X13" s="186"/>
      <c r="Y13" s="11" t="s">
        <v>5</v>
      </c>
      <c r="Z13" s="11" t="s">
        <v>18</v>
      </c>
      <c r="AA13" s="19" t="s">
        <v>9</v>
      </c>
      <c r="AB13" s="19" t="s">
        <v>19</v>
      </c>
      <c r="AC13" s="141"/>
    </row>
    <row r="14" spans="1:39" s="30" customFormat="1" ht="20.100000000000001" customHeight="1" x14ac:dyDescent="0.2">
      <c r="A14" s="188" t="s">
        <v>99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89"/>
    </row>
    <row r="15" spans="1:39" s="30" customFormat="1" ht="20.100000000000001" customHeight="1" x14ac:dyDescent="0.2">
      <c r="A15" s="28">
        <v>1</v>
      </c>
      <c r="B15" s="100" t="s">
        <v>84</v>
      </c>
      <c r="C15" s="29" t="s">
        <v>36</v>
      </c>
      <c r="D15" s="88"/>
      <c r="E15" s="88"/>
      <c r="F15" s="88"/>
      <c r="G15" s="88"/>
      <c r="H15" s="89"/>
      <c r="I15" s="88"/>
      <c r="J15" s="88"/>
      <c r="K15" s="88"/>
      <c r="L15" s="90"/>
      <c r="M15" s="73"/>
      <c r="N15" s="91"/>
      <c r="O15" s="91"/>
      <c r="P15" s="91">
        <v>15</v>
      </c>
      <c r="Q15" s="91"/>
      <c r="R15" s="89">
        <v>1</v>
      </c>
      <c r="S15" s="91"/>
      <c r="T15" s="91"/>
      <c r="U15" s="91"/>
      <c r="V15" s="92"/>
      <c r="W15" s="73"/>
      <c r="X15" s="12">
        <f>Y15+Z15+AB15+AA15</f>
        <v>15</v>
      </c>
      <c r="Y15" s="23">
        <f t="shared" ref="Y15:Y25" si="0">D15+I15+N15+S15</f>
        <v>0</v>
      </c>
      <c r="Z15" s="23">
        <f t="shared" ref="Z15:Z25" si="1">E15+J15+O15+T15</f>
        <v>0</v>
      </c>
      <c r="AA15" s="23">
        <f t="shared" ref="AA15:AA25" si="2">F15+K15+P15+U15</f>
        <v>15</v>
      </c>
      <c r="AB15" s="23">
        <f t="shared" ref="AB15:AB25" si="3">G15+L15+Q15+V15</f>
        <v>0</v>
      </c>
      <c r="AC15" s="22">
        <f t="shared" ref="AC15:AC25" si="4">H15+M15+R15+W15</f>
        <v>1</v>
      </c>
    </row>
    <row r="16" spans="1:39" s="30" customFormat="1" ht="20.100000000000001" customHeight="1" x14ac:dyDescent="0.2">
      <c r="A16" s="28">
        <v>2</v>
      </c>
      <c r="B16" s="100" t="s">
        <v>85</v>
      </c>
      <c r="C16" s="29" t="s">
        <v>36</v>
      </c>
      <c r="D16" s="88"/>
      <c r="E16" s="88"/>
      <c r="F16" s="88"/>
      <c r="G16" s="88"/>
      <c r="H16" s="89"/>
      <c r="I16" s="88"/>
      <c r="J16" s="88"/>
      <c r="K16" s="88"/>
      <c r="L16" s="88"/>
      <c r="M16" s="73"/>
      <c r="N16" s="91">
        <v>15</v>
      </c>
      <c r="O16" s="91"/>
      <c r="P16" s="91"/>
      <c r="Q16" s="91">
        <v>15</v>
      </c>
      <c r="R16" s="89">
        <v>4</v>
      </c>
      <c r="S16" s="91"/>
      <c r="T16" s="91"/>
      <c r="U16" s="91"/>
      <c r="V16" s="92"/>
      <c r="W16" s="73"/>
      <c r="X16" s="12">
        <f t="shared" ref="X16:X24" si="5">Y16+Z16+AB16</f>
        <v>30</v>
      </c>
      <c r="Y16" s="23">
        <f t="shared" si="0"/>
        <v>15</v>
      </c>
      <c r="Z16" s="23">
        <f t="shared" si="1"/>
        <v>0</v>
      </c>
      <c r="AA16" s="23">
        <f t="shared" si="2"/>
        <v>0</v>
      </c>
      <c r="AB16" s="23">
        <f t="shared" si="3"/>
        <v>15</v>
      </c>
      <c r="AC16" s="22">
        <f t="shared" si="4"/>
        <v>4</v>
      </c>
    </row>
    <row r="17" spans="1:39" s="30" customFormat="1" ht="20.100000000000001" customHeight="1" x14ac:dyDescent="0.2">
      <c r="A17" s="28">
        <v>3</v>
      </c>
      <c r="B17" s="100" t="s">
        <v>77</v>
      </c>
      <c r="C17" s="29" t="s">
        <v>36</v>
      </c>
      <c r="D17" s="88"/>
      <c r="E17" s="88"/>
      <c r="F17" s="88"/>
      <c r="G17" s="88"/>
      <c r="H17" s="73"/>
      <c r="I17" s="88"/>
      <c r="J17" s="88"/>
      <c r="K17" s="88"/>
      <c r="L17" s="88"/>
      <c r="M17" s="73"/>
      <c r="N17" s="91">
        <v>15</v>
      </c>
      <c r="O17" s="91">
        <v>15</v>
      </c>
      <c r="P17" s="91"/>
      <c r="Q17" s="91"/>
      <c r="R17" s="73">
        <v>4</v>
      </c>
      <c r="S17" s="91"/>
      <c r="T17" s="91"/>
      <c r="U17" s="91"/>
      <c r="V17" s="91"/>
      <c r="W17" s="73"/>
      <c r="X17" s="12">
        <f t="shared" si="5"/>
        <v>30</v>
      </c>
      <c r="Y17" s="23">
        <f t="shared" si="0"/>
        <v>15</v>
      </c>
      <c r="Z17" s="23">
        <f t="shared" si="1"/>
        <v>15</v>
      </c>
      <c r="AA17" s="23">
        <f t="shared" si="2"/>
        <v>0</v>
      </c>
      <c r="AB17" s="23">
        <f t="shared" si="3"/>
        <v>0</v>
      </c>
      <c r="AC17" s="22">
        <f t="shared" si="4"/>
        <v>4</v>
      </c>
    </row>
    <row r="18" spans="1:39" s="30" customFormat="1" ht="20.100000000000001" customHeight="1" x14ac:dyDescent="0.2">
      <c r="A18" s="28">
        <v>4</v>
      </c>
      <c r="B18" s="104" t="s">
        <v>78</v>
      </c>
      <c r="C18" s="29" t="s">
        <v>38</v>
      </c>
      <c r="D18" s="88"/>
      <c r="E18" s="88"/>
      <c r="F18" s="88"/>
      <c r="G18" s="88"/>
      <c r="H18" s="89"/>
      <c r="I18" s="88"/>
      <c r="J18" s="88"/>
      <c r="K18" s="88"/>
      <c r="L18" s="88"/>
      <c r="M18" s="73"/>
      <c r="N18" s="91">
        <v>15</v>
      </c>
      <c r="O18" s="91"/>
      <c r="P18" s="91"/>
      <c r="Q18" s="91">
        <v>15</v>
      </c>
      <c r="R18" s="89">
        <v>4</v>
      </c>
      <c r="S18" s="91"/>
      <c r="T18" s="91"/>
      <c r="U18" s="91"/>
      <c r="V18" s="92"/>
      <c r="W18" s="73"/>
      <c r="X18" s="12">
        <f t="shared" si="5"/>
        <v>30</v>
      </c>
      <c r="Y18" s="23">
        <f t="shared" si="0"/>
        <v>15</v>
      </c>
      <c r="Z18" s="23">
        <f t="shared" si="1"/>
        <v>0</v>
      </c>
      <c r="AA18" s="23">
        <f t="shared" si="2"/>
        <v>0</v>
      </c>
      <c r="AB18" s="23">
        <f t="shared" si="3"/>
        <v>15</v>
      </c>
      <c r="AC18" s="22">
        <f t="shared" si="4"/>
        <v>4</v>
      </c>
    </row>
    <row r="19" spans="1:39" s="30" customFormat="1" ht="20.100000000000001" customHeight="1" x14ac:dyDescent="0.2">
      <c r="A19" s="28">
        <v>5</v>
      </c>
      <c r="B19" s="100" t="s">
        <v>117</v>
      </c>
      <c r="C19" s="29" t="s">
        <v>113</v>
      </c>
      <c r="D19" s="88"/>
      <c r="E19" s="88"/>
      <c r="F19" s="88"/>
      <c r="G19" s="88"/>
      <c r="H19" s="73"/>
      <c r="I19" s="88"/>
      <c r="J19" s="88"/>
      <c r="K19" s="88"/>
      <c r="L19" s="88"/>
      <c r="M19" s="73"/>
      <c r="N19" s="91">
        <v>15</v>
      </c>
      <c r="O19" s="91"/>
      <c r="P19" s="91"/>
      <c r="Q19" s="91">
        <v>15</v>
      </c>
      <c r="R19" s="73">
        <v>4</v>
      </c>
      <c r="S19" s="91"/>
      <c r="T19" s="91"/>
      <c r="U19" s="91"/>
      <c r="V19" s="91"/>
      <c r="W19" s="73"/>
      <c r="X19" s="12">
        <f t="shared" si="5"/>
        <v>30</v>
      </c>
      <c r="Y19" s="23">
        <f t="shared" si="0"/>
        <v>15</v>
      </c>
      <c r="Z19" s="23">
        <f t="shared" si="1"/>
        <v>0</v>
      </c>
      <c r="AA19" s="23">
        <f t="shared" si="2"/>
        <v>0</v>
      </c>
      <c r="AB19" s="23">
        <f t="shared" si="3"/>
        <v>15</v>
      </c>
      <c r="AC19" s="22">
        <f t="shared" si="4"/>
        <v>4</v>
      </c>
    </row>
    <row r="20" spans="1:39" s="30" customFormat="1" ht="20.100000000000001" customHeight="1" x14ac:dyDescent="0.2">
      <c r="A20" s="28">
        <v>6</v>
      </c>
      <c r="B20" s="100" t="s">
        <v>86</v>
      </c>
      <c r="C20" s="29" t="s">
        <v>36</v>
      </c>
      <c r="D20" s="88"/>
      <c r="E20" s="88"/>
      <c r="F20" s="88"/>
      <c r="G20" s="88"/>
      <c r="H20" s="73"/>
      <c r="I20" s="88"/>
      <c r="J20" s="88"/>
      <c r="K20" s="88"/>
      <c r="L20" s="88"/>
      <c r="M20" s="73"/>
      <c r="N20" s="91">
        <v>15</v>
      </c>
      <c r="O20" s="91">
        <v>15</v>
      </c>
      <c r="P20" s="91"/>
      <c r="Q20" s="91"/>
      <c r="R20" s="73">
        <v>3</v>
      </c>
      <c r="S20" s="91"/>
      <c r="T20" s="91"/>
      <c r="U20" s="91"/>
      <c r="V20" s="91"/>
      <c r="W20" s="73"/>
      <c r="X20" s="12">
        <f>Y20+Z20+AB20</f>
        <v>30</v>
      </c>
      <c r="Y20" s="23">
        <f>D20+I20+N20+S20</f>
        <v>15</v>
      </c>
      <c r="Z20" s="23">
        <f>E20+J20+O20+T20</f>
        <v>15</v>
      </c>
      <c r="AA20" s="23">
        <f>F20+K20+P20+U20</f>
        <v>0</v>
      </c>
      <c r="AB20" s="23">
        <f>G20+L20+Q20+V20</f>
        <v>0</v>
      </c>
      <c r="AC20" s="22">
        <f>H20+M20+R20+W20</f>
        <v>3</v>
      </c>
    </row>
    <row r="21" spans="1:39" s="30" customFormat="1" ht="26.25" customHeight="1" x14ac:dyDescent="0.2">
      <c r="A21" s="28">
        <v>7</v>
      </c>
      <c r="B21" s="104" t="s">
        <v>114</v>
      </c>
      <c r="C21" s="29" t="s">
        <v>37</v>
      </c>
      <c r="D21" s="88"/>
      <c r="E21" s="88"/>
      <c r="F21" s="88"/>
      <c r="G21" s="88"/>
      <c r="H21" s="73"/>
      <c r="I21" s="88"/>
      <c r="J21" s="88"/>
      <c r="K21" s="88"/>
      <c r="L21" s="88"/>
      <c r="M21" s="73"/>
      <c r="N21" s="91"/>
      <c r="O21" s="91"/>
      <c r="P21" s="91"/>
      <c r="Q21" s="91"/>
      <c r="R21" s="73"/>
      <c r="S21" s="91">
        <v>15</v>
      </c>
      <c r="T21" s="91">
        <v>15</v>
      </c>
      <c r="U21" s="91"/>
      <c r="V21" s="91"/>
      <c r="W21" s="73">
        <v>4</v>
      </c>
      <c r="X21" s="12">
        <f t="shared" si="5"/>
        <v>30</v>
      </c>
      <c r="Y21" s="23">
        <f t="shared" si="0"/>
        <v>15</v>
      </c>
      <c r="Z21" s="23">
        <f t="shared" si="1"/>
        <v>15</v>
      </c>
      <c r="AA21" s="23">
        <f t="shared" si="2"/>
        <v>0</v>
      </c>
      <c r="AB21" s="23">
        <f t="shared" si="3"/>
        <v>0</v>
      </c>
      <c r="AC21" s="22">
        <f t="shared" si="4"/>
        <v>4</v>
      </c>
    </row>
    <row r="22" spans="1:39" s="30" customFormat="1" ht="20.100000000000001" customHeight="1" x14ac:dyDescent="0.2">
      <c r="A22" s="28">
        <v>8</v>
      </c>
      <c r="B22" s="100" t="s">
        <v>81</v>
      </c>
      <c r="C22" s="29" t="s">
        <v>37</v>
      </c>
      <c r="D22" s="88"/>
      <c r="E22" s="88"/>
      <c r="F22" s="88"/>
      <c r="G22" s="88"/>
      <c r="H22" s="73"/>
      <c r="I22" s="88"/>
      <c r="J22" s="88"/>
      <c r="K22" s="88"/>
      <c r="L22" s="88"/>
      <c r="M22" s="73"/>
      <c r="N22" s="91"/>
      <c r="O22" s="91"/>
      <c r="P22" s="91"/>
      <c r="Q22" s="91"/>
      <c r="R22" s="73"/>
      <c r="S22" s="91">
        <v>15</v>
      </c>
      <c r="T22" s="91"/>
      <c r="U22" s="91"/>
      <c r="V22" s="91">
        <v>15</v>
      </c>
      <c r="W22" s="73">
        <v>4</v>
      </c>
      <c r="X22" s="12">
        <f t="shared" si="5"/>
        <v>30</v>
      </c>
      <c r="Y22" s="23">
        <f t="shared" si="0"/>
        <v>15</v>
      </c>
      <c r="Z22" s="23">
        <f t="shared" si="1"/>
        <v>0</v>
      </c>
      <c r="AA22" s="23">
        <f t="shared" si="2"/>
        <v>0</v>
      </c>
      <c r="AB22" s="23">
        <f t="shared" si="3"/>
        <v>15</v>
      </c>
      <c r="AC22" s="22">
        <f t="shared" si="4"/>
        <v>4</v>
      </c>
    </row>
    <row r="23" spans="1:39" s="30" customFormat="1" ht="20.100000000000001" customHeight="1" x14ac:dyDescent="0.2">
      <c r="A23" s="28">
        <v>9</v>
      </c>
      <c r="B23" s="100" t="s">
        <v>82</v>
      </c>
      <c r="C23" s="29" t="s">
        <v>39</v>
      </c>
      <c r="D23" s="88"/>
      <c r="E23" s="88"/>
      <c r="F23" s="88"/>
      <c r="G23" s="88"/>
      <c r="H23" s="73"/>
      <c r="I23" s="88"/>
      <c r="J23" s="88"/>
      <c r="K23" s="88"/>
      <c r="L23" s="88"/>
      <c r="M23" s="73"/>
      <c r="N23" s="91"/>
      <c r="O23" s="91"/>
      <c r="P23" s="91"/>
      <c r="Q23" s="91"/>
      <c r="R23" s="73"/>
      <c r="S23" s="91">
        <v>15</v>
      </c>
      <c r="T23" s="91">
        <v>15</v>
      </c>
      <c r="U23" s="91"/>
      <c r="V23" s="91">
        <v>15</v>
      </c>
      <c r="W23" s="73">
        <v>4</v>
      </c>
      <c r="X23" s="12">
        <f t="shared" si="5"/>
        <v>45</v>
      </c>
      <c r="Y23" s="23">
        <f t="shared" si="0"/>
        <v>15</v>
      </c>
      <c r="Z23" s="23">
        <f t="shared" si="1"/>
        <v>15</v>
      </c>
      <c r="AA23" s="23">
        <f t="shared" si="2"/>
        <v>0</v>
      </c>
      <c r="AB23" s="23">
        <f t="shared" si="3"/>
        <v>15</v>
      </c>
      <c r="AC23" s="22">
        <f t="shared" si="4"/>
        <v>4</v>
      </c>
    </row>
    <row r="24" spans="1:39" s="30" customFormat="1" ht="20.100000000000001" customHeight="1" x14ac:dyDescent="0.2">
      <c r="A24" s="28">
        <v>10</v>
      </c>
      <c r="B24" s="104" t="s">
        <v>109</v>
      </c>
      <c r="C24" s="29" t="s">
        <v>37</v>
      </c>
      <c r="D24" s="88"/>
      <c r="E24" s="88"/>
      <c r="F24" s="88"/>
      <c r="G24" s="88"/>
      <c r="H24" s="73"/>
      <c r="I24" s="88"/>
      <c r="J24" s="88"/>
      <c r="K24" s="88"/>
      <c r="L24" s="88"/>
      <c r="M24" s="73"/>
      <c r="N24" s="91"/>
      <c r="O24" s="91"/>
      <c r="P24" s="91"/>
      <c r="Q24" s="91"/>
      <c r="R24" s="73"/>
      <c r="S24" s="91"/>
      <c r="T24" s="91"/>
      <c r="U24" s="91"/>
      <c r="V24" s="91">
        <v>15</v>
      </c>
      <c r="W24" s="73">
        <v>1</v>
      </c>
      <c r="X24" s="12">
        <f t="shared" si="5"/>
        <v>15</v>
      </c>
      <c r="Y24" s="23">
        <f t="shared" si="0"/>
        <v>0</v>
      </c>
      <c r="Z24" s="23">
        <f t="shared" si="1"/>
        <v>0</v>
      </c>
      <c r="AA24" s="23">
        <f t="shared" si="2"/>
        <v>0</v>
      </c>
      <c r="AB24" s="23">
        <f t="shared" si="3"/>
        <v>15</v>
      </c>
      <c r="AC24" s="22">
        <f t="shared" si="4"/>
        <v>1</v>
      </c>
    </row>
    <row r="25" spans="1:39" s="57" customFormat="1" ht="21.75" customHeight="1" x14ac:dyDescent="0.2">
      <c r="A25" s="168" t="s">
        <v>49</v>
      </c>
      <c r="B25" s="169"/>
      <c r="C25" s="169"/>
      <c r="D25" s="54">
        <f t="shared" ref="D25:W25" si="6">SUM(D14:D24)</f>
        <v>0</v>
      </c>
      <c r="E25" s="54">
        <f t="shared" si="6"/>
        <v>0</v>
      </c>
      <c r="F25" s="54">
        <f t="shared" si="6"/>
        <v>0</v>
      </c>
      <c r="G25" s="54">
        <f t="shared" si="6"/>
        <v>0</v>
      </c>
      <c r="H25" s="55">
        <f t="shared" si="6"/>
        <v>0</v>
      </c>
      <c r="I25" s="54">
        <f t="shared" si="6"/>
        <v>0</v>
      </c>
      <c r="J25" s="54">
        <f t="shared" si="6"/>
        <v>0</v>
      </c>
      <c r="K25" s="54">
        <f t="shared" si="6"/>
        <v>0</v>
      </c>
      <c r="L25" s="54">
        <f t="shared" si="6"/>
        <v>0</v>
      </c>
      <c r="M25" s="55">
        <f t="shared" si="6"/>
        <v>0</v>
      </c>
      <c r="N25" s="56">
        <f t="shared" si="6"/>
        <v>75</v>
      </c>
      <c r="O25" s="56">
        <f t="shared" si="6"/>
        <v>30</v>
      </c>
      <c r="P25" s="56">
        <f t="shared" si="6"/>
        <v>15</v>
      </c>
      <c r="Q25" s="56">
        <f t="shared" si="6"/>
        <v>45</v>
      </c>
      <c r="R25" s="55">
        <f t="shared" si="6"/>
        <v>20</v>
      </c>
      <c r="S25" s="56">
        <f t="shared" si="6"/>
        <v>45</v>
      </c>
      <c r="T25" s="56">
        <f t="shared" si="6"/>
        <v>30</v>
      </c>
      <c r="U25" s="56">
        <f t="shared" si="6"/>
        <v>0</v>
      </c>
      <c r="V25" s="56">
        <f t="shared" si="6"/>
        <v>45</v>
      </c>
      <c r="W25" s="55">
        <f t="shared" si="6"/>
        <v>13</v>
      </c>
      <c r="X25" s="12">
        <f>Y25+Z25+AB25+AA25</f>
        <v>285</v>
      </c>
      <c r="Y25" s="212">
        <f t="shared" si="0"/>
        <v>120</v>
      </c>
      <c r="Z25" s="212">
        <f t="shared" si="1"/>
        <v>60</v>
      </c>
      <c r="AA25" s="212">
        <f t="shared" si="2"/>
        <v>15</v>
      </c>
      <c r="AB25" s="212">
        <f t="shared" si="3"/>
        <v>90</v>
      </c>
      <c r="AC25" s="213">
        <f t="shared" si="4"/>
        <v>33</v>
      </c>
    </row>
    <row r="26" spans="1:39" ht="11.25" customHeight="1" x14ac:dyDescent="0.2">
      <c r="A26" s="30"/>
      <c r="B26" s="30"/>
      <c r="C26" s="31"/>
      <c r="D26" s="34"/>
      <c r="E26" s="34"/>
      <c r="F26" s="34"/>
      <c r="G26" s="34"/>
      <c r="H26" s="34"/>
      <c r="I26" s="34"/>
      <c r="J26" s="34"/>
      <c r="K26" s="34"/>
      <c r="L26" s="34"/>
      <c r="M26" s="38"/>
      <c r="N26" s="34"/>
      <c r="O26" s="34"/>
      <c r="P26" s="34"/>
      <c r="Q26" s="34"/>
      <c r="R26" s="34"/>
      <c r="S26" s="34"/>
      <c r="T26" s="34"/>
      <c r="U26" s="34"/>
      <c r="V26" s="34"/>
      <c r="W26" s="24"/>
      <c r="X26" s="34"/>
      <c r="Y26" s="34"/>
      <c r="Z26" s="34"/>
      <c r="AA26" s="34"/>
      <c r="AB26" s="34"/>
      <c r="AC26" s="34"/>
      <c r="AD26" s="34"/>
      <c r="AE26" s="34"/>
      <c r="AF26" s="34"/>
      <c r="AG26" s="24"/>
      <c r="AH26" s="32"/>
      <c r="AI26" s="32"/>
      <c r="AJ26" s="32"/>
      <c r="AK26" s="32"/>
      <c r="AL26" s="32"/>
      <c r="AM26" s="35"/>
    </row>
  </sheetData>
  <mergeCells count="28">
    <mergeCell ref="A9:AC9"/>
    <mergeCell ref="A5:AC5"/>
    <mergeCell ref="A6:AC6"/>
    <mergeCell ref="A7:AC7"/>
    <mergeCell ref="A8:AC8"/>
    <mergeCell ref="A1:AC1"/>
    <mergeCell ref="A2:AC2"/>
    <mergeCell ref="A3:AC3"/>
    <mergeCell ref="A4:AC4"/>
    <mergeCell ref="A25:C25"/>
    <mergeCell ref="A11:A13"/>
    <mergeCell ref="C11:C13"/>
    <mergeCell ref="X11:X13"/>
    <mergeCell ref="N11:W11"/>
    <mergeCell ref="N12:Q12"/>
    <mergeCell ref="A14:AC14"/>
    <mergeCell ref="I12:L12"/>
    <mergeCell ref="H12:H13"/>
    <mergeCell ref="Y11:AB12"/>
    <mergeCell ref="B11:B13"/>
    <mergeCell ref="R12:R13"/>
    <mergeCell ref="D12:G12"/>
    <mergeCell ref="M12:M13"/>
    <mergeCell ref="AC11:AC13"/>
    <mergeCell ref="S10:AE10"/>
    <mergeCell ref="S12:V12"/>
    <mergeCell ref="W12:W13"/>
    <mergeCell ref="D11:M11"/>
  </mergeCells>
  <phoneticPr fontId="0" type="noConversion"/>
  <printOptions horizontalCentered="1"/>
  <pageMargins left="0.47244094488188981" right="0.23622047244094491" top="0.23622047244094491" bottom="0.15748031496062992" header="0.86614173228346458" footer="0.1574803149606299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25"/>
  <sheetViews>
    <sheetView zoomScaleNormal="100" workbookViewId="0">
      <selection activeCell="X24" sqref="X24:AC24"/>
    </sheetView>
  </sheetViews>
  <sheetFormatPr defaultRowHeight="12.75" x14ac:dyDescent="0.2"/>
  <cols>
    <col min="1" max="1" width="2.7109375" style="3" customWidth="1"/>
    <col min="2" max="2" width="33.7109375" style="3" customWidth="1"/>
    <col min="3" max="3" width="5.7109375" style="25" customWidth="1"/>
    <col min="4" max="7" width="3.28515625" style="5" customWidth="1"/>
    <col min="8" max="8" width="3.28515625" style="13" customWidth="1"/>
    <col min="9" max="12" width="3.28515625" style="5" customWidth="1"/>
    <col min="13" max="13" width="3.28515625" style="37" customWidth="1"/>
    <col min="14" max="17" width="3.28515625" style="6" customWidth="1"/>
    <col min="18" max="18" width="3.28515625" style="14" customWidth="1"/>
    <col min="19" max="22" width="3.28515625" style="5" customWidth="1"/>
    <col min="23" max="23" width="3.28515625" style="13" customWidth="1"/>
    <col min="24" max="24" width="3.5703125" style="7" customWidth="1"/>
    <col min="25" max="28" width="3.7109375" style="8" customWidth="1"/>
    <col min="29" max="29" width="3.7109375" style="17" customWidth="1"/>
  </cols>
  <sheetData>
    <row r="1" spans="1:40" x14ac:dyDescent="0.2">
      <c r="A1" s="158" t="s">
        <v>53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67"/>
    </row>
    <row r="2" spans="1:40" x14ac:dyDescent="0.2">
      <c r="A2" s="158" t="s">
        <v>116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67"/>
    </row>
    <row r="3" spans="1:40" x14ac:dyDescent="0.2">
      <c r="A3" s="159" t="s">
        <v>120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67"/>
    </row>
    <row r="4" spans="1:40" x14ac:dyDescent="0.2">
      <c r="A4" s="158" t="s">
        <v>121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67"/>
    </row>
    <row r="5" spans="1:40" s="48" customFormat="1" ht="12.75" customHeight="1" x14ac:dyDescent="0.2">
      <c r="A5" s="160" t="s">
        <v>57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68"/>
      <c r="AE5" s="66"/>
      <c r="AF5" s="66"/>
      <c r="AG5" s="66"/>
      <c r="AH5" s="66"/>
      <c r="AI5" s="66"/>
      <c r="AJ5" s="66"/>
      <c r="AK5" s="66"/>
      <c r="AL5" s="66"/>
      <c r="AM5" s="66"/>
      <c r="AN5" s="66"/>
    </row>
    <row r="6" spans="1:40" ht="12.75" customHeight="1" x14ac:dyDescent="0.2">
      <c r="A6" s="154" t="s">
        <v>47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65"/>
    </row>
    <row r="7" spans="1:40" ht="12.75" customHeight="1" x14ac:dyDescent="0.2">
      <c r="A7" s="155" t="s">
        <v>96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63"/>
    </row>
    <row r="8" spans="1:40" ht="12.75" customHeight="1" x14ac:dyDescent="0.2">
      <c r="A8" s="153" t="s">
        <v>46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69"/>
    </row>
    <row r="9" spans="1:40" ht="12.75" customHeight="1" x14ac:dyDescent="0.2">
      <c r="A9" s="193" t="s">
        <v>97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</row>
    <row r="10" spans="1:40" s="1" customFormat="1" ht="12.75" customHeight="1" x14ac:dyDescent="0.2">
      <c r="A10" s="199" t="s">
        <v>11</v>
      </c>
      <c r="B10" s="209" t="s">
        <v>0</v>
      </c>
      <c r="C10" s="185" t="s">
        <v>7</v>
      </c>
      <c r="D10" s="179" t="s">
        <v>1</v>
      </c>
      <c r="E10" s="180"/>
      <c r="F10" s="180"/>
      <c r="G10" s="180"/>
      <c r="H10" s="180"/>
      <c r="I10" s="180"/>
      <c r="J10" s="180"/>
      <c r="K10" s="180"/>
      <c r="L10" s="180"/>
      <c r="M10" s="205"/>
      <c r="N10" s="179" t="s">
        <v>2</v>
      </c>
      <c r="O10" s="180"/>
      <c r="P10" s="180"/>
      <c r="Q10" s="180"/>
      <c r="R10" s="180"/>
      <c r="S10" s="180"/>
      <c r="T10" s="180"/>
      <c r="U10" s="180"/>
      <c r="V10" s="180"/>
      <c r="W10" s="205"/>
      <c r="X10" s="202" t="s">
        <v>3</v>
      </c>
      <c r="Y10" s="173" t="s">
        <v>4</v>
      </c>
      <c r="Z10" s="174"/>
      <c r="AA10" s="174"/>
      <c r="AB10" s="194"/>
      <c r="AC10" s="140" t="s">
        <v>8</v>
      </c>
    </row>
    <row r="11" spans="1:40" s="1" customFormat="1" ht="12.75" customHeight="1" x14ac:dyDescent="0.2">
      <c r="A11" s="200"/>
      <c r="B11" s="210"/>
      <c r="C11" s="145"/>
      <c r="D11" s="147" t="s">
        <v>12</v>
      </c>
      <c r="E11" s="148"/>
      <c r="F11" s="148"/>
      <c r="G11" s="192"/>
      <c r="H11" s="140" t="s">
        <v>8</v>
      </c>
      <c r="I11" s="147" t="s">
        <v>13</v>
      </c>
      <c r="J11" s="148"/>
      <c r="K11" s="148"/>
      <c r="L11" s="192"/>
      <c r="M11" s="140" t="s">
        <v>8</v>
      </c>
      <c r="N11" s="149" t="s">
        <v>14</v>
      </c>
      <c r="O11" s="150"/>
      <c r="P11" s="150"/>
      <c r="Q11" s="191"/>
      <c r="R11" s="140" t="s">
        <v>8</v>
      </c>
      <c r="S11" s="149" t="s">
        <v>15</v>
      </c>
      <c r="T11" s="150"/>
      <c r="U11" s="150"/>
      <c r="V11" s="191"/>
      <c r="W11" s="140" t="s">
        <v>8</v>
      </c>
      <c r="X11" s="203"/>
      <c r="Y11" s="175"/>
      <c r="Z11" s="167"/>
      <c r="AA11" s="167"/>
      <c r="AB11" s="195"/>
      <c r="AC11" s="187"/>
    </row>
    <row r="12" spans="1:40" s="2" customFormat="1" ht="12.75" customHeight="1" x14ac:dyDescent="0.2">
      <c r="A12" s="201"/>
      <c r="B12" s="211"/>
      <c r="C12" s="146"/>
      <c r="D12" s="9" t="s">
        <v>5</v>
      </c>
      <c r="E12" s="9" t="s">
        <v>18</v>
      </c>
      <c r="F12" s="15" t="s">
        <v>9</v>
      </c>
      <c r="G12" s="15" t="s">
        <v>19</v>
      </c>
      <c r="H12" s="141"/>
      <c r="I12" s="9" t="s">
        <v>5</v>
      </c>
      <c r="J12" s="9" t="s">
        <v>18</v>
      </c>
      <c r="K12" s="15" t="s">
        <v>9</v>
      </c>
      <c r="L12" s="15" t="s">
        <v>19</v>
      </c>
      <c r="M12" s="141"/>
      <c r="N12" s="10" t="s">
        <v>5</v>
      </c>
      <c r="O12" s="10" t="s">
        <v>18</v>
      </c>
      <c r="P12" s="16" t="s">
        <v>9</v>
      </c>
      <c r="Q12" s="16" t="s">
        <v>19</v>
      </c>
      <c r="R12" s="141"/>
      <c r="S12" s="10" t="s">
        <v>5</v>
      </c>
      <c r="T12" s="10" t="s">
        <v>18</v>
      </c>
      <c r="U12" s="16" t="s">
        <v>9</v>
      </c>
      <c r="V12" s="16" t="s">
        <v>19</v>
      </c>
      <c r="W12" s="141"/>
      <c r="X12" s="204"/>
      <c r="Y12" s="11" t="s">
        <v>5</v>
      </c>
      <c r="Z12" s="11" t="s">
        <v>18</v>
      </c>
      <c r="AA12" s="19" t="s">
        <v>9</v>
      </c>
      <c r="AB12" s="19" t="s">
        <v>19</v>
      </c>
      <c r="AC12" s="141"/>
    </row>
    <row r="13" spans="1:40" s="30" customFormat="1" ht="20.100000000000001" customHeight="1" x14ac:dyDescent="0.2">
      <c r="A13" s="206" t="s">
        <v>100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8"/>
    </row>
    <row r="14" spans="1:40" s="30" customFormat="1" ht="20.100000000000001" customHeight="1" x14ac:dyDescent="0.2">
      <c r="A14" s="28">
        <v>1</v>
      </c>
      <c r="B14" s="100" t="s">
        <v>75</v>
      </c>
      <c r="C14" s="29" t="s">
        <v>36</v>
      </c>
      <c r="D14" s="88"/>
      <c r="E14" s="88"/>
      <c r="F14" s="88"/>
      <c r="G14" s="88"/>
      <c r="H14" s="89"/>
      <c r="I14" s="88"/>
      <c r="J14" s="88"/>
      <c r="K14" s="88"/>
      <c r="L14" s="90"/>
      <c r="M14" s="73"/>
      <c r="N14" s="91"/>
      <c r="O14" s="91"/>
      <c r="P14" s="91">
        <v>15</v>
      </c>
      <c r="Q14" s="91"/>
      <c r="R14" s="89">
        <v>1</v>
      </c>
      <c r="S14" s="91"/>
      <c r="T14" s="91"/>
      <c r="U14" s="91"/>
      <c r="V14" s="92"/>
      <c r="W14" s="73"/>
      <c r="X14" s="12">
        <f>Y14+Z14+AB14+AA14</f>
        <v>15</v>
      </c>
      <c r="Y14" s="23">
        <f>D14+I14+N14+S14</f>
        <v>0</v>
      </c>
      <c r="Z14" s="23">
        <f>E14+J14+O14+T14</f>
        <v>0</v>
      </c>
      <c r="AA14" s="23">
        <f>F14+K14+P14+U14</f>
        <v>15</v>
      </c>
      <c r="AB14" s="23">
        <f>G14+L14+Q14+V14</f>
        <v>0</v>
      </c>
      <c r="AC14" s="22">
        <f>H14+M14+R14+W14</f>
        <v>1</v>
      </c>
    </row>
    <row r="15" spans="1:40" s="30" customFormat="1" ht="21.75" customHeight="1" x14ac:dyDescent="0.2">
      <c r="A15" s="28">
        <v>2</v>
      </c>
      <c r="B15" s="100" t="s">
        <v>87</v>
      </c>
      <c r="C15" s="29" t="s">
        <v>36</v>
      </c>
      <c r="D15" s="88"/>
      <c r="E15" s="88"/>
      <c r="F15" s="88"/>
      <c r="G15" s="88"/>
      <c r="H15" s="89"/>
      <c r="I15" s="88"/>
      <c r="J15" s="88"/>
      <c r="K15" s="88"/>
      <c r="L15" s="88"/>
      <c r="M15" s="73"/>
      <c r="N15" s="91">
        <v>15</v>
      </c>
      <c r="O15" s="91"/>
      <c r="P15" s="91"/>
      <c r="Q15" s="91">
        <v>15</v>
      </c>
      <c r="R15" s="89">
        <v>4</v>
      </c>
      <c r="S15" s="91"/>
      <c r="T15" s="91"/>
      <c r="U15" s="91"/>
      <c r="V15" s="92"/>
      <c r="W15" s="73"/>
      <c r="X15" s="12">
        <f t="shared" ref="X15:X23" si="0">Y15+Z15+AB15</f>
        <v>30</v>
      </c>
      <c r="Y15" s="23">
        <f t="shared" ref="Y15:Y24" si="1">D15+I15+N15+S15</f>
        <v>15</v>
      </c>
      <c r="Z15" s="23">
        <f t="shared" ref="Z15:Z24" si="2">E15+J15+O15+T15</f>
        <v>0</v>
      </c>
      <c r="AA15" s="23">
        <f t="shared" ref="AA15:AA24" si="3">F15+K15+P15+U15</f>
        <v>0</v>
      </c>
      <c r="AB15" s="23">
        <f t="shared" ref="AB15:AB24" si="4">G15+L15+Q15+V15</f>
        <v>15</v>
      </c>
      <c r="AC15" s="22">
        <f t="shared" ref="AC15:AC24" si="5">H15+M15+R15+W15</f>
        <v>4</v>
      </c>
    </row>
    <row r="16" spans="1:40" s="30" customFormat="1" ht="20.100000000000001" customHeight="1" x14ac:dyDescent="0.2">
      <c r="A16" s="28">
        <v>3</v>
      </c>
      <c r="B16" s="100" t="s">
        <v>88</v>
      </c>
      <c r="C16" s="29" t="s">
        <v>36</v>
      </c>
      <c r="D16" s="88"/>
      <c r="E16" s="88"/>
      <c r="F16" s="88"/>
      <c r="G16" s="88"/>
      <c r="H16" s="73"/>
      <c r="I16" s="88"/>
      <c r="J16" s="88"/>
      <c r="K16" s="88"/>
      <c r="L16" s="88"/>
      <c r="M16" s="73"/>
      <c r="N16" s="91">
        <v>15</v>
      </c>
      <c r="O16" s="91">
        <v>15</v>
      </c>
      <c r="P16" s="91"/>
      <c r="Q16" s="91"/>
      <c r="R16" s="73">
        <v>4</v>
      </c>
      <c r="S16" s="91"/>
      <c r="T16" s="91"/>
      <c r="U16" s="91"/>
      <c r="V16" s="91"/>
      <c r="W16" s="73"/>
      <c r="X16" s="12">
        <f t="shared" si="0"/>
        <v>30</v>
      </c>
      <c r="Y16" s="23">
        <f t="shared" si="1"/>
        <v>15</v>
      </c>
      <c r="Z16" s="23">
        <f t="shared" si="2"/>
        <v>15</v>
      </c>
      <c r="AA16" s="23">
        <f t="shared" si="3"/>
        <v>0</v>
      </c>
      <c r="AB16" s="23">
        <f t="shared" si="4"/>
        <v>0</v>
      </c>
      <c r="AC16" s="22">
        <f t="shared" si="5"/>
        <v>4</v>
      </c>
    </row>
    <row r="17" spans="1:29" s="30" customFormat="1" ht="20.100000000000001" customHeight="1" x14ac:dyDescent="0.2">
      <c r="A17" s="28">
        <v>4</v>
      </c>
      <c r="B17" s="105" t="s">
        <v>89</v>
      </c>
      <c r="C17" s="29" t="s">
        <v>38</v>
      </c>
      <c r="D17" s="88"/>
      <c r="E17" s="88"/>
      <c r="F17" s="88"/>
      <c r="G17" s="88"/>
      <c r="H17" s="89"/>
      <c r="I17" s="88"/>
      <c r="J17" s="88"/>
      <c r="K17" s="88"/>
      <c r="L17" s="88"/>
      <c r="M17" s="73"/>
      <c r="N17" s="91">
        <v>15</v>
      </c>
      <c r="O17" s="91"/>
      <c r="P17" s="91"/>
      <c r="Q17" s="91">
        <v>15</v>
      </c>
      <c r="R17" s="89">
        <v>4</v>
      </c>
      <c r="S17" s="91"/>
      <c r="T17" s="91"/>
      <c r="U17" s="91"/>
      <c r="V17" s="92"/>
      <c r="W17" s="73"/>
      <c r="X17" s="12">
        <f t="shared" si="0"/>
        <v>30</v>
      </c>
      <c r="Y17" s="23">
        <f t="shared" ref="Y17:AA18" si="6">D17+I17+N17+S17</f>
        <v>15</v>
      </c>
      <c r="Z17" s="23">
        <f t="shared" si="6"/>
        <v>0</v>
      </c>
      <c r="AA17" s="23">
        <f t="shared" si="6"/>
        <v>0</v>
      </c>
      <c r="AB17" s="23">
        <f t="shared" si="4"/>
        <v>15</v>
      </c>
      <c r="AC17" s="22">
        <f t="shared" si="5"/>
        <v>4</v>
      </c>
    </row>
    <row r="18" spans="1:29" s="30" customFormat="1" ht="20.100000000000001" customHeight="1" x14ac:dyDescent="0.2">
      <c r="A18" s="28">
        <v>5</v>
      </c>
      <c r="B18" s="100" t="s">
        <v>90</v>
      </c>
      <c r="C18" s="29" t="s">
        <v>36</v>
      </c>
      <c r="D18" s="88"/>
      <c r="E18" s="88"/>
      <c r="F18" s="88"/>
      <c r="G18" s="88"/>
      <c r="H18" s="73"/>
      <c r="I18" s="88"/>
      <c r="J18" s="88"/>
      <c r="K18" s="88"/>
      <c r="L18" s="88"/>
      <c r="M18" s="73"/>
      <c r="N18" s="91">
        <v>15</v>
      </c>
      <c r="O18" s="91"/>
      <c r="P18" s="91"/>
      <c r="Q18" s="91">
        <v>15</v>
      </c>
      <c r="R18" s="73">
        <v>4</v>
      </c>
      <c r="S18" s="91"/>
      <c r="T18" s="91"/>
      <c r="U18" s="91"/>
      <c r="V18" s="91"/>
      <c r="W18" s="73"/>
      <c r="X18" s="12">
        <f t="shared" si="0"/>
        <v>30</v>
      </c>
      <c r="Y18" s="23">
        <f t="shared" si="6"/>
        <v>15</v>
      </c>
      <c r="Z18" s="23">
        <f t="shared" si="6"/>
        <v>0</v>
      </c>
      <c r="AA18" s="23">
        <f t="shared" si="6"/>
        <v>0</v>
      </c>
      <c r="AB18" s="23">
        <f>G18+L18+Q18+V18</f>
        <v>15</v>
      </c>
      <c r="AC18" s="22">
        <f t="shared" si="5"/>
        <v>4</v>
      </c>
    </row>
    <row r="19" spans="1:29" s="30" customFormat="1" ht="20.100000000000001" customHeight="1" x14ac:dyDescent="0.2">
      <c r="A19" s="28">
        <v>8</v>
      </c>
      <c r="B19" s="100" t="s">
        <v>91</v>
      </c>
      <c r="C19" s="29" t="s">
        <v>36</v>
      </c>
      <c r="D19" s="88"/>
      <c r="E19" s="88"/>
      <c r="F19" s="88"/>
      <c r="G19" s="88"/>
      <c r="H19" s="73"/>
      <c r="I19" s="88"/>
      <c r="J19" s="88"/>
      <c r="K19" s="88"/>
      <c r="L19" s="88"/>
      <c r="M19" s="73"/>
      <c r="N19" s="91">
        <v>15</v>
      </c>
      <c r="O19" s="91">
        <v>15</v>
      </c>
      <c r="P19" s="91"/>
      <c r="Q19" s="91"/>
      <c r="R19" s="73">
        <v>3</v>
      </c>
      <c r="S19" s="91"/>
      <c r="T19" s="91"/>
      <c r="U19" s="91"/>
      <c r="V19" s="91"/>
      <c r="W19" s="73"/>
      <c r="X19" s="12">
        <f t="shared" si="0"/>
        <v>30</v>
      </c>
      <c r="Y19" s="23">
        <f>D19+I19+N19+S19</f>
        <v>15</v>
      </c>
      <c r="Z19" s="23">
        <f>E19+J19+O19+T19</f>
        <v>15</v>
      </c>
      <c r="AA19" s="23">
        <f>F19+K19+P19+U19</f>
        <v>0</v>
      </c>
      <c r="AB19" s="23">
        <f>G19+L19+Q19+V19</f>
        <v>0</v>
      </c>
      <c r="AC19" s="22">
        <f>H19+M19+R19+W19</f>
        <v>3</v>
      </c>
    </row>
    <row r="20" spans="1:29" s="30" customFormat="1" ht="20.100000000000001" customHeight="1" x14ac:dyDescent="0.2">
      <c r="A20" s="28">
        <v>6</v>
      </c>
      <c r="B20" s="100" t="s">
        <v>92</v>
      </c>
      <c r="C20" s="29" t="s">
        <v>37</v>
      </c>
      <c r="D20" s="88"/>
      <c r="E20" s="88"/>
      <c r="F20" s="88"/>
      <c r="G20" s="88"/>
      <c r="H20" s="73"/>
      <c r="I20" s="88"/>
      <c r="J20" s="88"/>
      <c r="K20" s="88"/>
      <c r="L20" s="88"/>
      <c r="M20" s="73"/>
      <c r="N20" s="91"/>
      <c r="O20" s="91"/>
      <c r="P20" s="91"/>
      <c r="Q20" s="91"/>
      <c r="R20" s="73"/>
      <c r="S20" s="91">
        <v>15</v>
      </c>
      <c r="T20" s="91">
        <v>15</v>
      </c>
      <c r="U20" s="91"/>
      <c r="V20" s="91"/>
      <c r="W20" s="73">
        <v>4</v>
      </c>
      <c r="X20" s="12">
        <f t="shared" si="0"/>
        <v>30</v>
      </c>
      <c r="Y20" s="23">
        <f t="shared" si="1"/>
        <v>15</v>
      </c>
      <c r="Z20" s="23">
        <f t="shared" si="2"/>
        <v>15</v>
      </c>
      <c r="AA20" s="23">
        <f t="shared" si="3"/>
        <v>0</v>
      </c>
      <c r="AB20" s="23">
        <f t="shared" si="4"/>
        <v>0</v>
      </c>
      <c r="AC20" s="22">
        <f t="shared" si="5"/>
        <v>4</v>
      </c>
    </row>
    <row r="21" spans="1:29" s="30" customFormat="1" ht="21.75" customHeight="1" x14ac:dyDescent="0.2">
      <c r="A21" s="28">
        <v>7</v>
      </c>
      <c r="B21" s="100" t="s">
        <v>93</v>
      </c>
      <c r="C21" s="29" t="s">
        <v>37</v>
      </c>
      <c r="D21" s="88"/>
      <c r="E21" s="88"/>
      <c r="F21" s="88"/>
      <c r="G21" s="88"/>
      <c r="H21" s="73"/>
      <c r="I21" s="88"/>
      <c r="J21" s="88"/>
      <c r="K21" s="88"/>
      <c r="L21" s="88"/>
      <c r="M21" s="73"/>
      <c r="N21" s="91"/>
      <c r="O21" s="91"/>
      <c r="P21" s="91"/>
      <c r="Q21" s="91"/>
      <c r="R21" s="73"/>
      <c r="S21" s="91">
        <v>15</v>
      </c>
      <c r="T21" s="91"/>
      <c r="U21" s="91"/>
      <c r="V21" s="91">
        <v>15</v>
      </c>
      <c r="W21" s="73">
        <v>4</v>
      </c>
      <c r="X21" s="12">
        <f t="shared" si="0"/>
        <v>30</v>
      </c>
      <c r="Y21" s="23">
        <f t="shared" si="1"/>
        <v>15</v>
      </c>
      <c r="Z21" s="23">
        <f t="shared" si="2"/>
        <v>0</v>
      </c>
      <c r="AA21" s="23">
        <f t="shared" si="3"/>
        <v>0</v>
      </c>
      <c r="AB21" s="23">
        <f t="shared" si="4"/>
        <v>15</v>
      </c>
      <c r="AC21" s="22">
        <f t="shared" si="5"/>
        <v>4</v>
      </c>
    </row>
    <row r="22" spans="1:29" s="30" customFormat="1" ht="20.100000000000001" customHeight="1" x14ac:dyDescent="0.2">
      <c r="A22" s="28">
        <v>9</v>
      </c>
      <c r="B22" s="105" t="s">
        <v>94</v>
      </c>
      <c r="C22" s="29" t="s">
        <v>39</v>
      </c>
      <c r="D22" s="88"/>
      <c r="E22" s="88"/>
      <c r="F22" s="88"/>
      <c r="G22" s="88"/>
      <c r="H22" s="73"/>
      <c r="I22" s="88"/>
      <c r="J22" s="88"/>
      <c r="K22" s="88"/>
      <c r="L22" s="88"/>
      <c r="M22" s="73"/>
      <c r="N22" s="91"/>
      <c r="O22" s="91"/>
      <c r="P22" s="91"/>
      <c r="Q22" s="91"/>
      <c r="R22" s="73"/>
      <c r="S22" s="91">
        <v>15</v>
      </c>
      <c r="T22" s="91">
        <v>15</v>
      </c>
      <c r="U22" s="91"/>
      <c r="V22" s="91">
        <v>15</v>
      </c>
      <c r="W22" s="73">
        <v>4</v>
      </c>
      <c r="X22" s="12">
        <f t="shared" si="0"/>
        <v>45</v>
      </c>
      <c r="Y22" s="23">
        <f>D22+I22+N22+S22</f>
        <v>15</v>
      </c>
      <c r="Z22" s="23">
        <f>E22+J22+O22+T22</f>
        <v>15</v>
      </c>
      <c r="AA22" s="23">
        <f>F22+K22+P22+U22</f>
        <v>0</v>
      </c>
      <c r="AB22" s="23">
        <f>G22+L22+Q22+V22</f>
        <v>15</v>
      </c>
      <c r="AC22" s="22">
        <f>H22+M22+R22+W22</f>
        <v>4</v>
      </c>
    </row>
    <row r="23" spans="1:29" s="30" customFormat="1" ht="20.100000000000001" customHeight="1" x14ac:dyDescent="0.2">
      <c r="A23" s="28">
        <v>10</v>
      </c>
      <c r="B23" s="100" t="s">
        <v>118</v>
      </c>
      <c r="C23" s="29" t="s">
        <v>37</v>
      </c>
      <c r="D23" s="88"/>
      <c r="E23" s="88"/>
      <c r="F23" s="88"/>
      <c r="G23" s="88"/>
      <c r="H23" s="73"/>
      <c r="I23" s="88"/>
      <c r="J23" s="88"/>
      <c r="K23" s="88"/>
      <c r="L23" s="88"/>
      <c r="M23" s="73"/>
      <c r="N23" s="91"/>
      <c r="O23" s="91"/>
      <c r="P23" s="91"/>
      <c r="Q23" s="91"/>
      <c r="R23" s="73"/>
      <c r="S23" s="91"/>
      <c r="T23" s="91"/>
      <c r="U23" s="91"/>
      <c r="V23" s="91">
        <v>15</v>
      </c>
      <c r="W23" s="73">
        <v>1</v>
      </c>
      <c r="X23" s="12">
        <f t="shared" si="0"/>
        <v>15</v>
      </c>
      <c r="Y23" s="23">
        <f t="shared" si="1"/>
        <v>0</v>
      </c>
      <c r="Z23" s="23">
        <f t="shared" si="2"/>
        <v>0</v>
      </c>
      <c r="AA23" s="23">
        <f t="shared" si="3"/>
        <v>0</v>
      </c>
      <c r="AB23" s="23">
        <f t="shared" si="4"/>
        <v>15</v>
      </c>
      <c r="AC23" s="22">
        <f t="shared" si="5"/>
        <v>1</v>
      </c>
    </row>
    <row r="24" spans="1:29" s="57" customFormat="1" ht="21.75" customHeight="1" x14ac:dyDescent="0.2">
      <c r="A24" s="196" t="s">
        <v>49</v>
      </c>
      <c r="B24" s="197"/>
      <c r="C24" s="198"/>
      <c r="D24" s="54">
        <f t="shared" ref="D24:W24" si="7">SUM(D14:D23)</f>
        <v>0</v>
      </c>
      <c r="E24" s="54">
        <f t="shared" si="7"/>
        <v>0</v>
      </c>
      <c r="F24" s="54">
        <f t="shared" si="7"/>
        <v>0</v>
      </c>
      <c r="G24" s="54">
        <f t="shared" si="7"/>
        <v>0</v>
      </c>
      <c r="H24" s="55">
        <f t="shared" si="7"/>
        <v>0</v>
      </c>
      <c r="I24" s="54">
        <f t="shared" si="7"/>
        <v>0</v>
      </c>
      <c r="J24" s="54">
        <f t="shared" si="7"/>
        <v>0</v>
      </c>
      <c r="K24" s="54">
        <f t="shared" si="7"/>
        <v>0</v>
      </c>
      <c r="L24" s="54">
        <f t="shared" si="7"/>
        <v>0</v>
      </c>
      <c r="M24" s="55">
        <f t="shared" si="7"/>
        <v>0</v>
      </c>
      <c r="N24" s="56">
        <f t="shared" si="7"/>
        <v>75</v>
      </c>
      <c r="O24" s="56">
        <f t="shared" si="7"/>
        <v>30</v>
      </c>
      <c r="P24" s="56">
        <f t="shared" si="7"/>
        <v>15</v>
      </c>
      <c r="Q24" s="56">
        <f t="shared" si="7"/>
        <v>45</v>
      </c>
      <c r="R24" s="55">
        <f t="shared" si="7"/>
        <v>20</v>
      </c>
      <c r="S24" s="56">
        <f t="shared" si="7"/>
        <v>45</v>
      </c>
      <c r="T24" s="56">
        <f t="shared" si="7"/>
        <v>30</v>
      </c>
      <c r="U24" s="56">
        <f t="shared" si="7"/>
        <v>0</v>
      </c>
      <c r="V24" s="56">
        <f t="shared" si="7"/>
        <v>45</v>
      </c>
      <c r="W24" s="55">
        <f t="shared" si="7"/>
        <v>13</v>
      </c>
      <c r="X24" s="12">
        <f>Y24+Z24+AA24+AB24</f>
        <v>285</v>
      </c>
      <c r="Y24" s="212">
        <f t="shared" si="1"/>
        <v>120</v>
      </c>
      <c r="Z24" s="212">
        <f t="shared" si="2"/>
        <v>60</v>
      </c>
      <c r="AA24" s="212">
        <f t="shared" si="3"/>
        <v>15</v>
      </c>
      <c r="AB24" s="212">
        <f t="shared" si="4"/>
        <v>90</v>
      </c>
      <c r="AC24" s="213">
        <f t="shared" si="5"/>
        <v>33</v>
      </c>
    </row>
    <row r="25" spans="1:29" ht="11.25" customHeight="1" x14ac:dyDescent="0.2">
      <c r="A25" s="30"/>
      <c r="B25" s="30"/>
      <c r="C25" s="31"/>
      <c r="D25" s="34"/>
      <c r="E25" s="34"/>
      <c r="F25" s="34"/>
      <c r="G25" s="34"/>
      <c r="H25" s="34"/>
      <c r="I25" s="34"/>
      <c r="J25" s="34"/>
      <c r="K25" s="34"/>
      <c r="L25" s="34"/>
      <c r="M25" s="38"/>
      <c r="N25" s="34"/>
      <c r="O25" s="34"/>
      <c r="P25" s="34"/>
      <c r="Q25" s="34"/>
      <c r="R25" s="34"/>
      <c r="S25" s="34"/>
      <c r="T25" s="34"/>
      <c r="U25" s="34"/>
      <c r="V25" s="34"/>
      <c r="W25" s="24"/>
      <c r="X25" s="32"/>
      <c r="Y25" s="32"/>
      <c r="Z25" s="32"/>
      <c r="AA25" s="32"/>
      <c r="AB25" s="32"/>
      <c r="AC25" s="35"/>
    </row>
  </sheetData>
  <mergeCells count="27">
    <mergeCell ref="A1:AC1"/>
    <mergeCell ref="A2:AC2"/>
    <mergeCell ref="A24:C24"/>
    <mergeCell ref="A10:A12"/>
    <mergeCell ref="C10:C12"/>
    <mergeCell ref="X10:X12"/>
    <mergeCell ref="N10:W10"/>
    <mergeCell ref="A3:AC3"/>
    <mergeCell ref="A4:AC4"/>
    <mergeCell ref="A5:AC5"/>
    <mergeCell ref="A13:AC13"/>
    <mergeCell ref="N11:Q11"/>
    <mergeCell ref="I11:L11"/>
    <mergeCell ref="B10:B12"/>
    <mergeCell ref="D10:M10"/>
    <mergeCell ref="A7:AC7"/>
    <mergeCell ref="W11:W12"/>
    <mergeCell ref="H11:H12"/>
    <mergeCell ref="S11:V11"/>
    <mergeCell ref="A6:AC6"/>
    <mergeCell ref="A8:AC8"/>
    <mergeCell ref="AC10:AC12"/>
    <mergeCell ref="D11:G11"/>
    <mergeCell ref="R11:R12"/>
    <mergeCell ref="M11:M12"/>
    <mergeCell ref="A9:AC9"/>
    <mergeCell ref="Y10:AB11"/>
  </mergeCells>
  <phoneticPr fontId="0" type="noConversion"/>
  <printOptions horizontalCentered="1"/>
  <pageMargins left="0.47244094488188981" right="0.23622047244094491" top="0.23622047244094491" bottom="0.15748031496062992" header="0.86614173228346458" footer="0.1574803149606299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30"/>
  <sheetViews>
    <sheetView zoomScaleNormal="100" workbookViewId="0">
      <selection activeCell="X24" sqref="X24:AC24"/>
    </sheetView>
  </sheetViews>
  <sheetFormatPr defaultRowHeight="12.75" x14ac:dyDescent="0.2"/>
  <cols>
    <col min="1" max="1" width="2.7109375" style="3" customWidth="1"/>
    <col min="2" max="2" width="33.7109375" style="3" customWidth="1"/>
    <col min="3" max="3" width="5.7109375" style="25" customWidth="1"/>
    <col min="4" max="7" width="3.28515625" style="5" customWidth="1"/>
    <col min="8" max="8" width="3.28515625" style="13" customWidth="1"/>
    <col min="9" max="12" width="3.28515625" style="5" customWidth="1"/>
    <col min="13" max="13" width="3.28515625" style="37" customWidth="1"/>
    <col min="14" max="17" width="3.28515625" style="6" customWidth="1"/>
    <col min="18" max="18" width="3.28515625" style="14" customWidth="1"/>
    <col min="19" max="22" width="3.28515625" style="5" customWidth="1"/>
    <col min="23" max="23" width="3.28515625" style="13" customWidth="1"/>
    <col min="24" max="24" width="3.5703125" style="7" customWidth="1"/>
    <col min="25" max="28" width="3.7109375" style="8" customWidth="1"/>
    <col min="29" max="29" width="3.7109375" style="17" customWidth="1"/>
  </cols>
  <sheetData>
    <row r="1" spans="1:40" x14ac:dyDescent="0.2">
      <c r="A1" s="158" t="s">
        <v>53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67"/>
    </row>
    <row r="2" spans="1:40" x14ac:dyDescent="0.2">
      <c r="A2" s="158" t="s">
        <v>116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67"/>
    </row>
    <row r="3" spans="1:40" x14ac:dyDescent="0.2">
      <c r="A3" s="159" t="s">
        <v>120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67"/>
    </row>
    <row r="4" spans="1:40" x14ac:dyDescent="0.2">
      <c r="A4" s="158" t="s">
        <v>121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67"/>
    </row>
    <row r="5" spans="1:40" s="48" customFormat="1" ht="12.75" customHeight="1" x14ac:dyDescent="0.2">
      <c r="A5" s="160" t="s">
        <v>57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68"/>
      <c r="AE5" s="66"/>
      <c r="AF5" s="66"/>
      <c r="AG5" s="66"/>
      <c r="AH5" s="66"/>
      <c r="AI5" s="66"/>
      <c r="AJ5" s="66"/>
      <c r="AK5" s="66"/>
      <c r="AL5" s="66"/>
      <c r="AM5" s="66"/>
      <c r="AN5" s="66"/>
    </row>
    <row r="6" spans="1:40" ht="12.75" customHeight="1" x14ac:dyDescent="0.2">
      <c r="A6" s="154" t="s">
        <v>47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65"/>
    </row>
    <row r="7" spans="1:40" ht="12.75" customHeight="1" x14ac:dyDescent="0.2">
      <c r="A7" s="155" t="s">
        <v>60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63"/>
    </row>
    <row r="8" spans="1:40" ht="12.75" customHeight="1" x14ac:dyDescent="0.2">
      <c r="A8" s="153" t="s">
        <v>46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69"/>
    </row>
    <row r="9" spans="1:40" ht="12.75" customHeight="1" x14ac:dyDescent="0.2">
      <c r="A9" s="193" t="s">
        <v>95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</row>
    <row r="10" spans="1:40" s="1" customFormat="1" ht="12.75" customHeight="1" x14ac:dyDescent="0.2">
      <c r="A10" s="199" t="s">
        <v>11</v>
      </c>
      <c r="B10" s="209" t="s">
        <v>0</v>
      </c>
      <c r="C10" s="185" t="s">
        <v>7</v>
      </c>
      <c r="D10" s="179" t="s">
        <v>1</v>
      </c>
      <c r="E10" s="180"/>
      <c r="F10" s="180"/>
      <c r="G10" s="180"/>
      <c r="H10" s="180"/>
      <c r="I10" s="180"/>
      <c r="J10" s="180"/>
      <c r="K10" s="180"/>
      <c r="L10" s="180"/>
      <c r="M10" s="205"/>
      <c r="N10" s="179" t="s">
        <v>2</v>
      </c>
      <c r="O10" s="180"/>
      <c r="P10" s="180"/>
      <c r="Q10" s="180"/>
      <c r="R10" s="180"/>
      <c r="S10" s="180"/>
      <c r="T10" s="180"/>
      <c r="U10" s="180"/>
      <c r="V10" s="180"/>
      <c r="W10" s="205"/>
      <c r="X10" s="202" t="s">
        <v>3</v>
      </c>
      <c r="Y10" s="173" t="s">
        <v>4</v>
      </c>
      <c r="Z10" s="174"/>
      <c r="AA10" s="174"/>
      <c r="AB10" s="194"/>
      <c r="AC10" s="140" t="s">
        <v>8</v>
      </c>
    </row>
    <row r="11" spans="1:40" s="1" customFormat="1" ht="12.75" customHeight="1" x14ac:dyDescent="0.2">
      <c r="A11" s="200"/>
      <c r="B11" s="210"/>
      <c r="C11" s="145"/>
      <c r="D11" s="147" t="s">
        <v>12</v>
      </c>
      <c r="E11" s="148"/>
      <c r="F11" s="148"/>
      <c r="G11" s="192"/>
      <c r="H11" s="140" t="s">
        <v>8</v>
      </c>
      <c r="I11" s="147" t="s">
        <v>13</v>
      </c>
      <c r="J11" s="148"/>
      <c r="K11" s="148"/>
      <c r="L11" s="192"/>
      <c r="M11" s="140" t="s">
        <v>8</v>
      </c>
      <c r="N11" s="149" t="s">
        <v>14</v>
      </c>
      <c r="O11" s="150"/>
      <c r="P11" s="150"/>
      <c r="Q11" s="191"/>
      <c r="R11" s="140" t="s">
        <v>8</v>
      </c>
      <c r="S11" s="149" t="s">
        <v>15</v>
      </c>
      <c r="T11" s="150"/>
      <c r="U11" s="150"/>
      <c r="V11" s="191"/>
      <c r="W11" s="140" t="s">
        <v>8</v>
      </c>
      <c r="X11" s="203"/>
      <c r="Y11" s="175"/>
      <c r="Z11" s="167"/>
      <c r="AA11" s="167"/>
      <c r="AB11" s="195"/>
      <c r="AC11" s="187"/>
    </row>
    <row r="12" spans="1:40" s="2" customFormat="1" ht="12.75" customHeight="1" x14ac:dyDescent="0.2">
      <c r="A12" s="201"/>
      <c r="B12" s="211"/>
      <c r="C12" s="146"/>
      <c r="D12" s="9" t="s">
        <v>5</v>
      </c>
      <c r="E12" s="9" t="s">
        <v>18</v>
      </c>
      <c r="F12" s="15" t="s">
        <v>9</v>
      </c>
      <c r="G12" s="15" t="s">
        <v>19</v>
      </c>
      <c r="H12" s="141"/>
      <c r="I12" s="9" t="s">
        <v>5</v>
      </c>
      <c r="J12" s="9" t="s">
        <v>18</v>
      </c>
      <c r="K12" s="15" t="s">
        <v>9</v>
      </c>
      <c r="L12" s="15" t="s">
        <v>19</v>
      </c>
      <c r="M12" s="141"/>
      <c r="N12" s="10" t="s">
        <v>5</v>
      </c>
      <c r="O12" s="10" t="s">
        <v>18</v>
      </c>
      <c r="P12" s="16" t="s">
        <v>9</v>
      </c>
      <c r="Q12" s="16" t="s">
        <v>19</v>
      </c>
      <c r="R12" s="141"/>
      <c r="S12" s="10" t="s">
        <v>5</v>
      </c>
      <c r="T12" s="10" t="s">
        <v>18</v>
      </c>
      <c r="U12" s="16" t="s">
        <v>9</v>
      </c>
      <c r="V12" s="16" t="s">
        <v>19</v>
      </c>
      <c r="W12" s="141"/>
      <c r="X12" s="204"/>
      <c r="Y12" s="11" t="s">
        <v>5</v>
      </c>
      <c r="Z12" s="11" t="s">
        <v>18</v>
      </c>
      <c r="AA12" s="19" t="s">
        <v>9</v>
      </c>
      <c r="AB12" s="19" t="s">
        <v>19</v>
      </c>
      <c r="AC12" s="141"/>
    </row>
    <row r="13" spans="1:40" s="30" customFormat="1" ht="20.100000000000001" customHeight="1" x14ac:dyDescent="0.2">
      <c r="A13" s="206" t="s">
        <v>101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8"/>
    </row>
    <row r="14" spans="1:40" s="30" customFormat="1" ht="20.100000000000001" customHeight="1" x14ac:dyDescent="0.2">
      <c r="A14" s="28">
        <v>1</v>
      </c>
      <c r="B14" s="102" t="s">
        <v>106</v>
      </c>
      <c r="C14" s="29" t="s">
        <v>36</v>
      </c>
      <c r="D14" s="88"/>
      <c r="E14" s="88"/>
      <c r="F14" s="88"/>
      <c r="G14" s="88"/>
      <c r="H14" s="89"/>
      <c r="I14" s="88"/>
      <c r="J14" s="88"/>
      <c r="K14" s="88"/>
      <c r="L14" s="90"/>
      <c r="M14" s="73"/>
      <c r="N14" s="91">
        <v>15</v>
      </c>
      <c r="O14" s="91"/>
      <c r="P14" s="91"/>
      <c r="Q14" s="91"/>
      <c r="R14" s="89">
        <v>1</v>
      </c>
      <c r="S14" s="91"/>
      <c r="T14" s="91"/>
      <c r="U14" s="91"/>
      <c r="V14" s="92"/>
      <c r="W14" s="73"/>
      <c r="X14" s="12">
        <f t="shared" ref="X14:X23" si="0">Y14+Z14+AB14</f>
        <v>15</v>
      </c>
      <c r="Y14" s="23">
        <f>D14+I14+N14+S14</f>
        <v>15</v>
      </c>
      <c r="Z14" s="23">
        <f>E14+J14+O14+T14</f>
        <v>0</v>
      </c>
      <c r="AA14" s="23">
        <f>F14+K14+P14+U14</f>
        <v>0</v>
      </c>
      <c r="AB14" s="23">
        <f>G14+L14+Q14+V14</f>
        <v>0</v>
      </c>
      <c r="AC14" s="22">
        <f>H14+M14+R14+W14</f>
        <v>1</v>
      </c>
    </row>
    <row r="15" spans="1:40" s="30" customFormat="1" ht="21.75" customHeight="1" x14ac:dyDescent="0.2">
      <c r="A15" s="28">
        <v>2</v>
      </c>
      <c r="B15" s="102" t="s">
        <v>76</v>
      </c>
      <c r="C15" s="29" t="s">
        <v>36</v>
      </c>
      <c r="D15" s="88"/>
      <c r="E15" s="88"/>
      <c r="F15" s="88"/>
      <c r="G15" s="88"/>
      <c r="H15" s="89"/>
      <c r="I15" s="88"/>
      <c r="J15" s="88"/>
      <c r="K15" s="88"/>
      <c r="L15" s="88"/>
      <c r="M15" s="73"/>
      <c r="N15" s="91">
        <v>15</v>
      </c>
      <c r="O15" s="91"/>
      <c r="P15" s="91"/>
      <c r="Q15" s="91">
        <v>15</v>
      </c>
      <c r="R15" s="89">
        <v>4</v>
      </c>
      <c r="S15" s="91"/>
      <c r="T15" s="91"/>
      <c r="U15" s="91"/>
      <c r="V15" s="92"/>
      <c r="W15" s="73"/>
      <c r="X15" s="12">
        <f t="shared" si="0"/>
        <v>30</v>
      </c>
      <c r="Y15" s="23">
        <f t="shared" ref="Y15:AC24" si="1">D15+I15+N15+S15</f>
        <v>15</v>
      </c>
      <c r="Z15" s="23">
        <f t="shared" si="1"/>
        <v>0</v>
      </c>
      <c r="AA15" s="23">
        <f t="shared" si="1"/>
        <v>0</v>
      </c>
      <c r="AB15" s="23">
        <f t="shared" si="1"/>
        <v>15</v>
      </c>
      <c r="AC15" s="22">
        <f t="shared" si="1"/>
        <v>4</v>
      </c>
    </row>
    <row r="16" spans="1:40" s="30" customFormat="1" ht="20.100000000000001" customHeight="1" x14ac:dyDescent="0.2">
      <c r="A16" s="28">
        <v>3</v>
      </c>
      <c r="B16" s="102" t="s">
        <v>77</v>
      </c>
      <c r="C16" s="29" t="s">
        <v>36</v>
      </c>
      <c r="D16" s="88"/>
      <c r="E16" s="88"/>
      <c r="F16" s="88"/>
      <c r="G16" s="88"/>
      <c r="H16" s="73"/>
      <c r="I16" s="88"/>
      <c r="J16" s="88"/>
      <c r="K16" s="88"/>
      <c r="L16" s="88"/>
      <c r="M16" s="73"/>
      <c r="N16" s="91">
        <v>15</v>
      </c>
      <c r="O16" s="91">
        <v>15</v>
      </c>
      <c r="P16" s="91"/>
      <c r="Q16" s="91"/>
      <c r="R16" s="73">
        <v>4</v>
      </c>
      <c r="S16" s="91"/>
      <c r="T16" s="91"/>
      <c r="U16" s="91"/>
      <c r="V16" s="91"/>
      <c r="W16" s="73"/>
      <c r="X16" s="12">
        <f t="shared" si="0"/>
        <v>30</v>
      </c>
      <c r="Y16" s="23">
        <f t="shared" si="1"/>
        <v>15</v>
      </c>
      <c r="Z16" s="23">
        <f t="shared" si="1"/>
        <v>15</v>
      </c>
      <c r="AA16" s="23">
        <f t="shared" si="1"/>
        <v>0</v>
      </c>
      <c r="AB16" s="23">
        <f t="shared" si="1"/>
        <v>0</v>
      </c>
      <c r="AC16" s="22">
        <f t="shared" si="1"/>
        <v>4</v>
      </c>
    </row>
    <row r="17" spans="1:29" s="30" customFormat="1" ht="20.100000000000001" customHeight="1" x14ac:dyDescent="0.2">
      <c r="A17" s="28">
        <v>4</v>
      </c>
      <c r="B17" s="101" t="s">
        <v>78</v>
      </c>
      <c r="C17" s="29" t="s">
        <v>38</v>
      </c>
      <c r="D17" s="88"/>
      <c r="E17" s="88"/>
      <c r="F17" s="88"/>
      <c r="G17" s="88"/>
      <c r="H17" s="89"/>
      <c r="I17" s="88"/>
      <c r="J17" s="88"/>
      <c r="K17" s="88"/>
      <c r="L17" s="88"/>
      <c r="M17" s="73"/>
      <c r="N17" s="91">
        <v>15</v>
      </c>
      <c r="O17" s="91"/>
      <c r="P17" s="91"/>
      <c r="Q17" s="91">
        <v>15</v>
      </c>
      <c r="R17" s="89">
        <v>4</v>
      </c>
      <c r="S17" s="91"/>
      <c r="T17" s="91"/>
      <c r="U17" s="91"/>
      <c r="V17" s="92"/>
      <c r="W17" s="73"/>
      <c r="X17" s="12">
        <f t="shared" si="0"/>
        <v>30</v>
      </c>
      <c r="Y17" s="23">
        <f t="shared" si="1"/>
        <v>15</v>
      </c>
      <c r="Z17" s="23">
        <f t="shared" si="1"/>
        <v>0</v>
      </c>
      <c r="AA17" s="23">
        <f t="shared" si="1"/>
        <v>0</v>
      </c>
      <c r="AB17" s="23">
        <f t="shared" si="1"/>
        <v>15</v>
      </c>
      <c r="AC17" s="22">
        <f t="shared" si="1"/>
        <v>4</v>
      </c>
    </row>
    <row r="18" spans="1:29" s="30" customFormat="1" ht="20.100000000000001" customHeight="1" x14ac:dyDescent="0.2">
      <c r="A18" s="28">
        <v>5</v>
      </c>
      <c r="B18" s="102" t="s">
        <v>107</v>
      </c>
      <c r="C18" s="29" t="s">
        <v>36</v>
      </c>
      <c r="D18" s="88"/>
      <c r="E18" s="88"/>
      <c r="F18" s="88"/>
      <c r="G18" s="88"/>
      <c r="H18" s="73"/>
      <c r="I18" s="88"/>
      <c r="J18" s="88"/>
      <c r="K18" s="88"/>
      <c r="L18" s="88"/>
      <c r="M18" s="73"/>
      <c r="N18" s="91">
        <v>15</v>
      </c>
      <c r="O18" s="91"/>
      <c r="P18" s="91"/>
      <c r="Q18" s="91">
        <v>15</v>
      </c>
      <c r="R18" s="73">
        <v>4</v>
      </c>
      <c r="S18" s="91"/>
      <c r="T18" s="91"/>
      <c r="U18" s="91"/>
      <c r="V18" s="91"/>
      <c r="W18" s="73"/>
      <c r="X18" s="12">
        <f t="shared" si="0"/>
        <v>30</v>
      </c>
      <c r="Y18" s="23">
        <f t="shared" si="1"/>
        <v>15</v>
      </c>
      <c r="Z18" s="23">
        <f t="shared" si="1"/>
        <v>0</v>
      </c>
      <c r="AA18" s="23">
        <f t="shared" si="1"/>
        <v>0</v>
      </c>
      <c r="AB18" s="23">
        <f>G18+L18+Q18+V18</f>
        <v>15</v>
      </c>
      <c r="AC18" s="22">
        <f t="shared" si="1"/>
        <v>4</v>
      </c>
    </row>
    <row r="19" spans="1:29" s="30" customFormat="1" ht="20.100000000000001" customHeight="1" x14ac:dyDescent="0.2">
      <c r="A19" s="28">
        <v>6</v>
      </c>
      <c r="B19" s="102" t="s">
        <v>80</v>
      </c>
      <c r="C19" s="29" t="s">
        <v>36</v>
      </c>
      <c r="D19" s="88"/>
      <c r="E19" s="88"/>
      <c r="F19" s="88"/>
      <c r="G19" s="88"/>
      <c r="H19" s="73"/>
      <c r="I19" s="88"/>
      <c r="J19" s="88"/>
      <c r="K19" s="88"/>
      <c r="L19" s="88"/>
      <c r="M19" s="73"/>
      <c r="N19" s="91">
        <v>15</v>
      </c>
      <c r="O19" s="91">
        <v>15</v>
      </c>
      <c r="P19" s="91"/>
      <c r="Q19" s="91"/>
      <c r="R19" s="73">
        <v>3</v>
      </c>
      <c r="S19" s="91"/>
      <c r="T19" s="91"/>
      <c r="U19" s="91"/>
      <c r="V19" s="91"/>
      <c r="W19" s="73"/>
      <c r="X19" s="12">
        <f t="shared" si="0"/>
        <v>30</v>
      </c>
      <c r="Y19" s="23">
        <f>D19+I19+N19+S19</f>
        <v>15</v>
      </c>
      <c r="Z19" s="23">
        <f>E19+J19+O19+T19</f>
        <v>15</v>
      </c>
      <c r="AA19" s="23">
        <f>F19+K19+P19+U19</f>
        <v>0</v>
      </c>
      <c r="AB19" s="23">
        <f>G19+L19+Q19+V19</f>
        <v>0</v>
      </c>
      <c r="AC19" s="22">
        <f>H19+M19+R19+W19</f>
        <v>3</v>
      </c>
    </row>
    <row r="20" spans="1:29" s="30" customFormat="1" ht="20.100000000000001" customHeight="1" x14ac:dyDescent="0.2">
      <c r="A20" s="28">
        <v>7</v>
      </c>
      <c r="B20" s="101" t="s">
        <v>79</v>
      </c>
      <c r="C20" s="29" t="s">
        <v>37</v>
      </c>
      <c r="D20" s="88"/>
      <c r="E20" s="88"/>
      <c r="F20" s="88"/>
      <c r="G20" s="88"/>
      <c r="H20" s="73"/>
      <c r="I20" s="88"/>
      <c r="J20" s="88"/>
      <c r="K20" s="88"/>
      <c r="L20" s="88"/>
      <c r="M20" s="73"/>
      <c r="N20" s="91"/>
      <c r="O20" s="91"/>
      <c r="P20" s="91"/>
      <c r="Q20" s="91"/>
      <c r="R20" s="73"/>
      <c r="S20" s="91">
        <v>15</v>
      </c>
      <c r="T20" s="91">
        <v>15</v>
      </c>
      <c r="U20" s="91"/>
      <c r="V20" s="91"/>
      <c r="W20" s="73">
        <v>4</v>
      </c>
      <c r="X20" s="12">
        <f t="shared" si="0"/>
        <v>30</v>
      </c>
      <c r="Y20" s="23">
        <f t="shared" si="1"/>
        <v>15</v>
      </c>
      <c r="Z20" s="23">
        <f t="shared" si="1"/>
        <v>15</v>
      </c>
      <c r="AA20" s="23">
        <f t="shared" si="1"/>
        <v>0</v>
      </c>
      <c r="AB20" s="23">
        <f t="shared" si="1"/>
        <v>0</v>
      </c>
      <c r="AC20" s="22">
        <f t="shared" si="1"/>
        <v>4</v>
      </c>
    </row>
    <row r="21" spans="1:29" s="30" customFormat="1" ht="21.75" customHeight="1" x14ac:dyDescent="0.2">
      <c r="A21" s="28">
        <v>8</v>
      </c>
      <c r="B21" s="107" t="s">
        <v>108</v>
      </c>
      <c r="C21" s="29" t="s">
        <v>37</v>
      </c>
      <c r="D21" s="88"/>
      <c r="E21" s="88"/>
      <c r="F21" s="88"/>
      <c r="G21" s="88"/>
      <c r="H21" s="73"/>
      <c r="I21" s="88"/>
      <c r="J21" s="88"/>
      <c r="K21" s="88"/>
      <c r="L21" s="88"/>
      <c r="M21" s="73"/>
      <c r="N21" s="91"/>
      <c r="O21" s="91"/>
      <c r="P21" s="91"/>
      <c r="Q21" s="91"/>
      <c r="R21" s="73"/>
      <c r="S21" s="91">
        <v>15</v>
      </c>
      <c r="T21" s="91"/>
      <c r="U21" s="91"/>
      <c r="V21" s="91">
        <v>15</v>
      </c>
      <c r="W21" s="73">
        <v>4</v>
      </c>
      <c r="X21" s="12">
        <f t="shared" si="0"/>
        <v>30</v>
      </c>
      <c r="Y21" s="23">
        <f t="shared" si="1"/>
        <v>15</v>
      </c>
      <c r="Z21" s="23">
        <f t="shared" si="1"/>
        <v>0</v>
      </c>
      <c r="AA21" s="23">
        <f t="shared" si="1"/>
        <v>0</v>
      </c>
      <c r="AB21" s="23">
        <f t="shared" si="1"/>
        <v>15</v>
      </c>
      <c r="AC21" s="22">
        <f t="shared" si="1"/>
        <v>4</v>
      </c>
    </row>
    <row r="22" spans="1:29" s="30" customFormat="1" ht="20.100000000000001" customHeight="1" x14ac:dyDescent="0.2">
      <c r="A22" s="28">
        <v>9</v>
      </c>
      <c r="B22" s="103" t="s">
        <v>82</v>
      </c>
      <c r="C22" s="29" t="s">
        <v>39</v>
      </c>
      <c r="D22" s="88"/>
      <c r="E22" s="88"/>
      <c r="F22" s="88"/>
      <c r="G22" s="88"/>
      <c r="H22" s="73"/>
      <c r="I22" s="88"/>
      <c r="J22" s="88"/>
      <c r="K22" s="88"/>
      <c r="L22" s="88"/>
      <c r="M22" s="73"/>
      <c r="N22" s="91"/>
      <c r="O22" s="91"/>
      <c r="P22" s="91"/>
      <c r="Q22" s="91"/>
      <c r="R22" s="73"/>
      <c r="S22" s="91">
        <v>15</v>
      </c>
      <c r="T22" s="91">
        <v>15</v>
      </c>
      <c r="U22" s="91"/>
      <c r="V22" s="91">
        <v>15</v>
      </c>
      <c r="W22" s="73">
        <v>4</v>
      </c>
      <c r="X22" s="12">
        <f t="shared" si="0"/>
        <v>45</v>
      </c>
      <c r="Y22" s="23">
        <f>D22+I22+N22+S22</f>
        <v>15</v>
      </c>
      <c r="Z22" s="23">
        <f>E22+J22+O22+T22</f>
        <v>15</v>
      </c>
      <c r="AA22" s="23">
        <f>F22+K22+P22+U22</f>
        <v>0</v>
      </c>
      <c r="AB22" s="23">
        <f>G22+L22+Q22+V22</f>
        <v>15</v>
      </c>
      <c r="AC22" s="22">
        <f>H22+M22+R22+W22</f>
        <v>4</v>
      </c>
    </row>
    <row r="23" spans="1:29" s="30" customFormat="1" ht="20.100000000000001" customHeight="1" x14ac:dyDescent="0.2">
      <c r="A23" s="28">
        <v>10</v>
      </c>
      <c r="B23" s="102" t="s">
        <v>83</v>
      </c>
      <c r="C23" s="29" t="s">
        <v>37</v>
      </c>
      <c r="D23" s="88"/>
      <c r="E23" s="88"/>
      <c r="F23" s="88"/>
      <c r="G23" s="88"/>
      <c r="H23" s="73"/>
      <c r="I23" s="88"/>
      <c r="J23" s="88"/>
      <c r="K23" s="88"/>
      <c r="L23" s="88"/>
      <c r="M23" s="73"/>
      <c r="N23" s="91"/>
      <c r="O23" s="91"/>
      <c r="P23" s="91"/>
      <c r="Q23" s="91"/>
      <c r="R23" s="73"/>
      <c r="S23" s="91"/>
      <c r="T23" s="91"/>
      <c r="U23" s="91"/>
      <c r="V23" s="91">
        <v>15</v>
      </c>
      <c r="W23" s="73">
        <v>1</v>
      </c>
      <c r="X23" s="12">
        <f t="shared" si="0"/>
        <v>15</v>
      </c>
      <c r="Y23" s="23">
        <f t="shared" si="1"/>
        <v>0</v>
      </c>
      <c r="Z23" s="23">
        <f t="shared" si="1"/>
        <v>0</v>
      </c>
      <c r="AA23" s="23">
        <f t="shared" si="1"/>
        <v>0</v>
      </c>
      <c r="AB23" s="23">
        <f t="shared" si="1"/>
        <v>15</v>
      </c>
      <c r="AC23" s="22">
        <f t="shared" si="1"/>
        <v>1</v>
      </c>
    </row>
    <row r="24" spans="1:29" s="57" customFormat="1" ht="21.75" customHeight="1" x14ac:dyDescent="0.2">
      <c r="A24" s="196" t="s">
        <v>49</v>
      </c>
      <c r="B24" s="197"/>
      <c r="C24" s="198"/>
      <c r="D24" s="54">
        <f t="shared" ref="D24:W24" si="2">SUM(D14:D23)</f>
        <v>0</v>
      </c>
      <c r="E24" s="54">
        <f t="shared" si="2"/>
        <v>0</v>
      </c>
      <c r="F24" s="54">
        <f t="shared" si="2"/>
        <v>0</v>
      </c>
      <c r="G24" s="54">
        <f t="shared" si="2"/>
        <v>0</v>
      </c>
      <c r="H24" s="55">
        <f t="shared" si="2"/>
        <v>0</v>
      </c>
      <c r="I24" s="54">
        <f t="shared" si="2"/>
        <v>0</v>
      </c>
      <c r="J24" s="54">
        <f t="shared" si="2"/>
        <v>0</v>
      </c>
      <c r="K24" s="54">
        <f t="shared" si="2"/>
        <v>0</v>
      </c>
      <c r="L24" s="54">
        <f t="shared" si="2"/>
        <v>0</v>
      </c>
      <c r="M24" s="55">
        <f t="shared" si="2"/>
        <v>0</v>
      </c>
      <c r="N24" s="56">
        <f t="shared" si="2"/>
        <v>90</v>
      </c>
      <c r="O24" s="56">
        <f t="shared" si="2"/>
        <v>30</v>
      </c>
      <c r="P24" s="56">
        <f t="shared" si="2"/>
        <v>0</v>
      </c>
      <c r="Q24" s="56">
        <f t="shared" si="2"/>
        <v>45</v>
      </c>
      <c r="R24" s="55">
        <f t="shared" si="2"/>
        <v>20</v>
      </c>
      <c r="S24" s="56">
        <f t="shared" si="2"/>
        <v>45</v>
      </c>
      <c r="T24" s="56">
        <f t="shared" si="2"/>
        <v>30</v>
      </c>
      <c r="U24" s="56">
        <f t="shared" si="2"/>
        <v>0</v>
      </c>
      <c r="V24" s="56">
        <f t="shared" si="2"/>
        <v>45</v>
      </c>
      <c r="W24" s="55">
        <f t="shared" si="2"/>
        <v>13</v>
      </c>
      <c r="X24" s="12">
        <f>Y24+Z24+AA24+AB24</f>
        <v>285</v>
      </c>
      <c r="Y24" s="212">
        <f t="shared" si="1"/>
        <v>135</v>
      </c>
      <c r="Z24" s="212">
        <f t="shared" si="1"/>
        <v>60</v>
      </c>
      <c r="AA24" s="212">
        <f t="shared" si="1"/>
        <v>0</v>
      </c>
      <c r="AB24" s="212">
        <f t="shared" si="1"/>
        <v>90</v>
      </c>
      <c r="AC24" s="213">
        <f t="shared" si="1"/>
        <v>33</v>
      </c>
    </row>
    <row r="25" spans="1:29" ht="11.25" customHeight="1" x14ac:dyDescent="0.2">
      <c r="A25" s="30"/>
      <c r="B25" s="30"/>
      <c r="C25" s="31"/>
      <c r="D25" s="34"/>
      <c r="E25" s="34"/>
      <c r="F25" s="34"/>
      <c r="G25" s="34"/>
      <c r="H25" s="34"/>
      <c r="I25" s="34"/>
      <c r="J25" s="34"/>
      <c r="K25" s="34"/>
      <c r="L25" s="34"/>
      <c r="M25" s="38"/>
      <c r="N25" s="34"/>
      <c r="O25" s="34"/>
      <c r="P25" s="34"/>
      <c r="Q25" s="34"/>
      <c r="R25" s="34"/>
      <c r="S25" s="34"/>
      <c r="T25" s="34"/>
      <c r="U25" s="34"/>
      <c r="V25" s="34"/>
      <c r="W25" s="24"/>
      <c r="X25" s="32"/>
      <c r="Y25" s="32"/>
      <c r="Z25" s="32"/>
      <c r="AA25" s="32"/>
      <c r="AB25" s="32"/>
      <c r="AC25" s="35"/>
    </row>
    <row r="29" spans="1:29" x14ac:dyDescent="0.2">
      <c r="B29" s="108"/>
    </row>
    <row r="30" spans="1:29" x14ac:dyDescent="0.2">
      <c r="B30" s="108"/>
    </row>
  </sheetData>
  <mergeCells count="27">
    <mergeCell ref="A13:AC13"/>
    <mergeCell ref="A24:C24"/>
    <mergeCell ref="AC10:AC12"/>
    <mergeCell ref="D11:G11"/>
    <mergeCell ref="H11:H12"/>
    <mergeCell ref="I11:L11"/>
    <mergeCell ref="M11:M12"/>
    <mergeCell ref="N11:Q11"/>
    <mergeCell ref="R11:R12"/>
    <mergeCell ref="S11:V11"/>
    <mergeCell ref="W11:W12"/>
    <mergeCell ref="A7:AC7"/>
    <mergeCell ref="A8:AC8"/>
    <mergeCell ref="A9:AC9"/>
    <mergeCell ref="A10:A12"/>
    <mergeCell ref="B10:B12"/>
    <mergeCell ref="C10:C12"/>
    <mergeCell ref="D10:M10"/>
    <mergeCell ref="N10:W10"/>
    <mergeCell ref="X10:X12"/>
    <mergeCell ref="Y10:AB11"/>
    <mergeCell ref="A6:AC6"/>
    <mergeCell ref="A1:AC1"/>
    <mergeCell ref="A2:AC2"/>
    <mergeCell ref="A3:AC3"/>
    <mergeCell ref="A4:AC4"/>
    <mergeCell ref="A5:AC5"/>
  </mergeCells>
  <printOptions horizontalCentered="1"/>
  <pageMargins left="0.47244094488188981" right="0.23622047244094491" top="0.23622047244094491" bottom="0.15748031496062992" header="0.86614173228346458" footer="0.1574803149606299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plan główny</vt:lpstr>
      <vt:lpstr>MF</vt:lpstr>
      <vt:lpstr>MJiŚ</vt:lpstr>
      <vt:lpstr>ML</vt:lpstr>
      <vt:lpstr>MNB</vt:lpstr>
      <vt:lpstr>MF!Obszar_wydruku</vt:lpstr>
      <vt:lpstr>MJiŚ!Obszar_wydruku</vt:lpstr>
      <vt:lpstr>'plan główny'!Obszar_wydruku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Monika Anna Kopeć</cp:lastModifiedBy>
  <cp:lastPrinted>2025-08-19T10:20:52Z</cp:lastPrinted>
  <dcterms:created xsi:type="dcterms:W3CDTF">1997-02-26T13:46:56Z</dcterms:created>
  <dcterms:modified xsi:type="dcterms:W3CDTF">2025-08-19T11:20:16Z</dcterms:modified>
</cp:coreProperties>
</file>