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5 US program studiów na kierunku FiR II stopień\"/>
    </mc:Choice>
  </mc:AlternateContent>
  <xr:revisionPtr revIDLastSave="0" documentId="13_ncr:1_{D670B867-A00F-49E2-BE56-BEB591FF0AFD}" xr6:coauthVersionLast="47" xr6:coauthVersionMax="47" xr10:uidLastSave="{00000000-0000-0000-0000-000000000000}"/>
  <bookViews>
    <workbookView xWindow="-120" yWindow="-120" windowWidth="29040" windowHeight="15720" xr2:uid="{9D530639-3CCF-4A18-B0CF-771A42D022DD}"/>
  </bookViews>
  <sheets>
    <sheet name="plan główny" sheetId="6" r:id="rId1"/>
    <sheet name="BiUF" sheetId="18" r:id="rId2"/>
    <sheet name="FP" sheetId="19" r:id="rId3"/>
    <sheet name="RiSF" sheetId="9" r:id="rId4"/>
  </sheets>
  <definedNames>
    <definedName name="_xlnm.Print_Area" localSheetId="1">BiUF!$A$1:$AC$25</definedName>
    <definedName name="_xlnm.Print_Area" localSheetId="2">FP!$A$1:$AC$25</definedName>
    <definedName name="_xlnm.Print_Area" localSheetId="0">'plan główny'!$A$1:$AC$44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6" l="1"/>
  <c r="AB19" i="6"/>
  <c r="AA19" i="6"/>
  <c r="Z19" i="6"/>
  <c r="Y19" i="6"/>
  <c r="AC34" i="6"/>
  <c r="AB34" i="6"/>
  <c r="AA34" i="6"/>
  <c r="Z34" i="6"/>
  <c r="Y34" i="6"/>
  <c r="X34" i="6" s="1"/>
  <c r="J42" i="6"/>
  <c r="K42" i="6"/>
  <c r="L42" i="6"/>
  <c r="I42" i="6"/>
  <c r="E42" i="6"/>
  <c r="F42" i="6"/>
  <c r="G42" i="6"/>
  <c r="D42" i="6"/>
  <c r="D43" i="6" s="1"/>
  <c r="X40" i="6"/>
  <c r="AC40" i="6"/>
  <c r="Y26" i="6"/>
  <c r="Z26" i="6"/>
  <c r="AA26" i="6"/>
  <c r="AB26" i="6"/>
  <c r="AC26" i="6"/>
  <c r="Y31" i="6"/>
  <c r="Z31" i="6"/>
  <c r="AA31" i="6"/>
  <c r="AB31" i="6"/>
  <c r="AC31" i="6"/>
  <c r="AA19" i="9"/>
  <c r="Y19" i="9"/>
  <c r="AB18" i="9"/>
  <c r="Z19" i="9"/>
  <c r="AB19" i="9"/>
  <c r="Y18" i="9"/>
  <c r="Z18" i="9"/>
  <c r="AA18" i="9"/>
  <c r="Y27" i="6"/>
  <c r="Z27" i="6"/>
  <c r="AA27" i="6"/>
  <c r="AB27" i="6"/>
  <c r="X27" i="6" s="1"/>
  <c r="AC27" i="6"/>
  <c r="Y28" i="6"/>
  <c r="Z28" i="6"/>
  <c r="AB28" i="6"/>
  <c r="X28" i="6" s="1"/>
  <c r="Z22" i="6"/>
  <c r="Z23" i="6"/>
  <c r="X23" i="6" s="1"/>
  <c r="Z24" i="6"/>
  <c r="Z25" i="6"/>
  <c r="Z32" i="6"/>
  <c r="Z29" i="6"/>
  <c r="Z30" i="6"/>
  <c r="X30" i="6" s="1"/>
  <c r="Z33" i="6"/>
  <c r="AA28" i="6"/>
  <c r="AB22" i="6"/>
  <c r="AB23" i="6"/>
  <c r="AB24" i="6"/>
  <c r="X24" i="6" s="1"/>
  <c r="AB25" i="6"/>
  <c r="X25" i="6" s="1"/>
  <c r="AB32" i="6"/>
  <c r="AB29" i="6"/>
  <c r="AB30" i="6"/>
  <c r="AB33" i="6"/>
  <c r="AC28" i="6"/>
  <c r="Y23" i="6"/>
  <c r="AA23" i="6"/>
  <c r="AC23" i="6"/>
  <c r="Y24" i="6"/>
  <c r="AA24" i="6"/>
  <c r="AC24" i="6"/>
  <c r="Y32" i="6"/>
  <c r="AA32" i="6"/>
  <c r="AC32" i="6"/>
  <c r="Y14" i="6"/>
  <c r="Z14" i="6"/>
  <c r="Z18" i="6"/>
  <c r="Z15" i="6"/>
  <c r="Z16" i="6"/>
  <c r="Z17" i="6"/>
  <c r="Z20" i="6"/>
  <c r="AA14" i="6"/>
  <c r="AB14" i="6"/>
  <c r="AC14" i="6"/>
  <c r="Y15" i="6"/>
  <c r="Y13" i="6" s="1"/>
  <c r="AB15" i="6"/>
  <c r="AA15" i="6"/>
  <c r="AA18" i="6"/>
  <c r="AC15" i="6"/>
  <c r="Y16" i="6"/>
  <c r="AA16" i="6"/>
  <c r="AB16" i="6"/>
  <c r="AC16" i="6"/>
  <c r="Y17" i="6"/>
  <c r="AB17" i="6"/>
  <c r="AA17" i="6"/>
  <c r="AC17" i="6"/>
  <c r="Y18" i="6"/>
  <c r="AB18" i="6"/>
  <c r="AC18" i="6"/>
  <c r="Y20" i="6"/>
  <c r="AA20" i="6"/>
  <c r="AB20" i="6"/>
  <c r="AC20" i="6"/>
  <c r="Y25" i="6"/>
  <c r="AA25" i="6"/>
  <c r="AC25" i="6"/>
  <c r="Y29" i="6"/>
  <c r="AA29" i="6"/>
  <c r="AC29" i="6"/>
  <c r="Y30" i="6"/>
  <c r="AA30" i="6"/>
  <c r="AC30" i="6"/>
  <c r="Y33" i="6"/>
  <c r="X33" i="6"/>
  <c r="AA33" i="6"/>
  <c r="AC33" i="6"/>
  <c r="Y15" i="19"/>
  <c r="Z15" i="19"/>
  <c r="AB15" i="19"/>
  <c r="AA15" i="19"/>
  <c r="AC15" i="19"/>
  <c r="Y16" i="19"/>
  <c r="Z16" i="19"/>
  <c r="AB16" i="19"/>
  <c r="AA16" i="19"/>
  <c r="AC16" i="19"/>
  <c r="Y17" i="19"/>
  <c r="Z17" i="19"/>
  <c r="AB17" i="19"/>
  <c r="AA17" i="19"/>
  <c r="AC17" i="19"/>
  <c r="Y18" i="19"/>
  <c r="Z18" i="19"/>
  <c r="AB18" i="19"/>
  <c r="X18" i="19" s="1"/>
  <c r="AA18" i="19"/>
  <c r="AC18" i="19"/>
  <c r="Y19" i="19"/>
  <c r="Z19" i="19"/>
  <c r="AB19" i="19"/>
  <c r="AA19" i="19"/>
  <c r="AC19" i="19"/>
  <c r="Y21" i="19"/>
  <c r="Z21" i="19"/>
  <c r="AB21" i="19"/>
  <c r="X21" i="19" s="1"/>
  <c r="AA21" i="19"/>
  <c r="AC21" i="19"/>
  <c r="Y22" i="19"/>
  <c r="Z22" i="19"/>
  <c r="AB22" i="19"/>
  <c r="X22" i="19"/>
  <c r="AA22" i="19"/>
  <c r="AC22" i="19"/>
  <c r="Y20" i="19"/>
  <c r="Z20" i="19"/>
  <c r="AB20" i="19"/>
  <c r="X20" i="19" s="1"/>
  <c r="AA20" i="19"/>
  <c r="AC20" i="19"/>
  <c r="Y23" i="19"/>
  <c r="Z23" i="19"/>
  <c r="AB23" i="19"/>
  <c r="AA23" i="19"/>
  <c r="AC23" i="19"/>
  <c r="Y24" i="19"/>
  <c r="AB24" i="19"/>
  <c r="Z24" i="19"/>
  <c r="AA24" i="19"/>
  <c r="AC24" i="19"/>
  <c r="D25" i="19"/>
  <c r="E25" i="19"/>
  <c r="F25" i="19"/>
  <c r="G25" i="19"/>
  <c r="Q25" i="19"/>
  <c r="V25" i="19"/>
  <c r="H25" i="19"/>
  <c r="I25" i="19"/>
  <c r="N25" i="19"/>
  <c r="S25" i="19"/>
  <c r="J25" i="19"/>
  <c r="O25" i="19"/>
  <c r="T25" i="19"/>
  <c r="L25" i="19"/>
  <c r="K25" i="19"/>
  <c r="P25" i="19"/>
  <c r="U25" i="19"/>
  <c r="M25" i="19"/>
  <c r="R25" i="19"/>
  <c r="W25" i="19"/>
  <c r="AC25" i="19" s="1"/>
  <c r="Y15" i="18"/>
  <c r="Z15" i="18"/>
  <c r="AB15" i="18"/>
  <c r="AA15" i="18"/>
  <c r="AC15" i="18"/>
  <c r="Y16" i="18"/>
  <c r="Z16" i="18"/>
  <c r="AB16" i="18"/>
  <c r="AA16" i="18"/>
  <c r="AC16" i="18"/>
  <c r="Z17" i="18"/>
  <c r="Y17" i="18"/>
  <c r="AB17" i="18"/>
  <c r="X17" i="18" s="1"/>
  <c r="AA17" i="18"/>
  <c r="AC17" i="18"/>
  <c r="Z18" i="18"/>
  <c r="Y18" i="18"/>
  <c r="AB18" i="18"/>
  <c r="AA18" i="18"/>
  <c r="AC18" i="18"/>
  <c r="Y19" i="18"/>
  <c r="Z19" i="18"/>
  <c r="AB19" i="18"/>
  <c r="AA19" i="18"/>
  <c r="AC19" i="18"/>
  <c r="Y21" i="18"/>
  <c r="Z21" i="18"/>
  <c r="AB21" i="18"/>
  <c r="X21" i="18" s="1"/>
  <c r="AA21" i="18"/>
  <c r="AC21" i="18"/>
  <c r="Y22" i="18"/>
  <c r="Z22" i="18"/>
  <c r="AB22" i="18"/>
  <c r="AA22" i="18"/>
  <c r="AC22" i="18"/>
  <c r="Y23" i="18"/>
  <c r="Z23" i="18"/>
  <c r="AB23" i="18"/>
  <c r="AA23" i="18"/>
  <c r="AC23" i="18"/>
  <c r="Z20" i="18"/>
  <c r="AB20" i="18"/>
  <c r="Y20" i="18"/>
  <c r="X20" i="18"/>
  <c r="AA20" i="18"/>
  <c r="AC20" i="18"/>
  <c r="Y24" i="18"/>
  <c r="Z24" i="18"/>
  <c r="AB24" i="18"/>
  <c r="X24" i="18" s="1"/>
  <c r="AA24" i="18"/>
  <c r="AC24" i="18"/>
  <c r="D25" i="18"/>
  <c r="O25" i="18"/>
  <c r="O36" i="6"/>
  <c r="O42" i="6"/>
  <c r="T25" i="18"/>
  <c r="T36" i="6"/>
  <c r="T42" i="6"/>
  <c r="Q25" i="18"/>
  <c r="Q36" i="6"/>
  <c r="Q42" i="6" s="1"/>
  <c r="V25" i="18"/>
  <c r="E25" i="18"/>
  <c r="F25" i="18"/>
  <c r="G25" i="18"/>
  <c r="H25" i="18"/>
  <c r="H42" i="6"/>
  <c r="I25" i="18"/>
  <c r="J25" i="18"/>
  <c r="K25" i="18"/>
  <c r="L25" i="18"/>
  <c r="M25" i="18"/>
  <c r="M42" i="6"/>
  <c r="M44" i="6" s="1"/>
  <c r="N25" i="18"/>
  <c r="N36" i="6"/>
  <c r="N42" i="6"/>
  <c r="P25" i="18"/>
  <c r="R25" i="18"/>
  <c r="R36" i="6"/>
  <c r="R42" i="6"/>
  <c r="S25" i="18"/>
  <c r="U25" i="18"/>
  <c r="W25" i="18"/>
  <c r="Y22" i="6"/>
  <c r="AA22" i="6"/>
  <c r="AA38" i="6"/>
  <c r="AA39" i="6"/>
  <c r="AA41" i="6"/>
  <c r="AB38" i="6"/>
  <c r="AB39" i="6"/>
  <c r="AB41" i="6"/>
  <c r="X41" i="6" s="1"/>
  <c r="Y38" i="6"/>
  <c r="Y39" i="6"/>
  <c r="Z38" i="6"/>
  <c r="Z39" i="6"/>
  <c r="Z37" i="6" s="1"/>
  <c r="AC39" i="6"/>
  <c r="AC41" i="6"/>
  <c r="AC38" i="6"/>
  <c r="AC22" i="6"/>
  <c r="Y16" i="9"/>
  <c r="Z16" i="9"/>
  <c r="AA16" i="9"/>
  <c r="AB16" i="9"/>
  <c r="AC16" i="9"/>
  <c r="Y17" i="9"/>
  <c r="Z17" i="9"/>
  <c r="AB17" i="9"/>
  <c r="AA17" i="9"/>
  <c r="AC17" i="9"/>
  <c r="AC18" i="9"/>
  <c r="AC19" i="9"/>
  <c r="Y21" i="9"/>
  <c r="Z21" i="9"/>
  <c r="AA21" i="9"/>
  <c r="AB21" i="9"/>
  <c r="AC21" i="9"/>
  <c r="Y22" i="9"/>
  <c r="Z22" i="9"/>
  <c r="AB22" i="9"/>
  <c r="X22" i="9"/>
  <c r="AA22" i="9"/>
  <c r="AC22" i="9"/>
  <c r="Y20" i="9"/>
  <c r="Z20" i="9"/>
  <c r="AB20" i="9"/>
  <c r="AA20" i="9"/>
  <c r="AC20" i="9"/>
  <c r="Y23" i="9"/>
  <c r="Z23" i="9"/>
  <c r="AB23" i="9"/>
  <c r="X23" i="9"/>
  <c r="AA23" i="9"/>
  <c r="AC23" i="9"/>
  <c r="Y24" i="9"/>
  <c r="Z24" i="9"/>
  <c r="AB24" i="9"/>
  <c r="AA24" i="9"/>
  <c r="AC24" i="9"/>
  <c r="D25" i="9"/>
  <c r="I25" i="9"/>
  <c r="N25" i="9"/>
  <c r="S25" i="9"/>
  <c r="E25" i="9"/>
  <c r="J25" i="9"/>
  <c r="O25" i="9"/>
  <c r="T25" i="9"/>
  <c r="Z25" i="9"/>
  <c r="F25" i="9"/>
  <c r="K25" i="9"/>
  <c r="P25" i="9"/>
  <c r="U25" i="9"/>
  <c r="G25" i="9"/>
  <c r="L25" i="9"/>
  <c r="Q25" i="9"/>
  <c r="V25" i="9"/>
  <c r="AB25" i="9" s="1"/>
  <c r="H25" i="9"/>
  <c r="M25" i="9"/>
  <c r="R25" i="9"/>
  <c r="W25" i="9"/>
  <c r="AB15" i="9"/>
  <c r="Y15" i="9"/>
  <c r="Z15" i="9"/>
  <c r="X15" i="9" s="1"/>
  <c r="AC15" i="9"/>
  <c r="AA15" i="9"/>
  <c r="AA25" i="18"/>
  <c r="AA36" i="6"/>
  <c r="AA35" i="6" s="1"/>
  <c r="W36" i="6"/>
  <c r="W42" i="6"/>
  <c r="W44" i="6"/>
  <c r="AB25" i="18"/>
  <c r="Z25" i="18"/>
  <c r="S36" i="6"/>
  <c r="S42" i="6" s="1"/>
  <c r="Y25" i="18"/>
  <c r="Y36" i="6"/>
  <c r="Y35" i="6"/>
  <c r="AB36" i="6"/>
  <c r="AB35" i="6"/>
  <c r="X22" i="18"/>
  <c r="X18" i="18"/>
  <c r="X15" i="18"/>
  <c r="P36" i="6"/>
  <c r="P42" i="6" s="1"/>
  <c r="U36" i="6"/>
  <c r="U42" i="6"/>
  <c r="X23" i="18"/>
  <c r="X19" i="18"/>
  <c r="X16" i="18"/>
  <c r="V36" i="6"/>
  <c r="V42" i="6"/>
  <c r="Z36" i="6"/>
  <c r="Z35" i="6"/>
  <c r="X35" i="6" s="1"/>
  <c r="AC25" i="9"/>
  <c r="AA25" i="9"/>
  <c r="Y25" i="9"/>
  <c r="X19" i="9"/>
  <c r="X21" i="9"/>
  <c r="X18" i="9"/>
  <c r="X24" i="9"/>
  <c r="X20" i="9"/>
  <c r="X17" i="9"/>
  <c r="X16" i="9"/>
  <c r="X19" i="6"/>
  <c r="X25" i="18"/>
  <c r="X36" i="6"/>
  <c r="Z25" i="19"/>
  <c r="AA25" i="19"/>
  <c r="Y25" i="19"/>
  <c r="X23" i="19"/>
  <c r="AB25" i="19"/>
  <c r="X24" i="19"/>
  <c r="X25" i="19"/>
  <c r="X17" i="19"/>
  <c r="X15" i="19"/>
  <c r="X19" i="19"/>
  <c r="X16" i="19"/>
  <c r="X25" i="9"/>
  <c r="AC21" i="6" l="1"/>
  <c r="X32" i="6"/>
  <c r="AA37" i="6"/>
  <c r="I43" i="6"/>
  <c r="AA13" i="6"/>
  <c r="X16" i="6"/>
  <c r="X38" i="6"/>
  <c r="X39" i="6"/>
  <c r="X17" i="6"/>
  <c r="X26" i="6"/>
  <c r="S43" i="6"/>
  <c r="AC13" i="6"/>
  <c r="X29" i="6"/>
  <c r="Y21" i="6"/>
  <c r="AB21" i="6"/>
  <c r="Y37" i="6"/>
  <c r="X14" i="6"/>
  <c r="X31" i="6"/>
  <c r="Z21" i="6"/>
  <c r="AA21" i="6"/>
  <c r="AC37" i="6"/>
  <c r="AC44" i="6" s="1"/>
  <c r="D44" i="6"/>
  <c r="N43" i="6"/>
  <c r="N44" i="6" s="1"/>
  <c r="X20" i="6"/>
  <c r="X18" i="6"/>
  <c r="X22" i="6"/>
  <c r="AB37" i="6"/>
  <c r="AC25" i="18"/>
  <c r="AC36" i="6" s="1"/>
  <c r="AB13" i="6"/>
  <c r="X15" i="6"/>
  <c r="Z13" i="6"/>
  <c r="X37" i="6" l="1"/>
  <c r="X21" i="6"/>
  <c r="Y42" i="6"/>
  <c r="AB42" i="6"/>
  <c r="AA42" i="6"/>
  <c r="X43" i="6"/>
  <c r="Z42" i="6"/>
  <c r="X13" i="6"/>
  <c r="X42" i="6" s="1"/>
  <c r="AC35" i="6"/>
  <c r="AC42" i="6" s="1"/>
  <c r="AC43" i="6"/>
</calcChain>
</file>

<file path=xl/sharedStrings.xml><?xml version="1.0" encoding="utf-8"?>
<sst xmlns="http://schemas.openxmlformats.org/spreadsheetml/2006/main" count="298" uniqueCount="109">
  <si>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</si>
  <si>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drugiego stopnia o profilu praktycznym,</t>
    </r>
    <r>
      <rPr>
        <sz val="10"/>
        <rFont val="Calibri"/>
        <family val="2"/>
        <charset val="238"/>
      </rPr>
      <t xml:space="preserve"> </t>
    </r>
  </si>
  <si>
    <t>z dnia  24 czerwca 2025 r.</t>
  </si>
  <si>
    <t>obowiązuje I rok od r.a. 2025/2026</t>
  </si>
  <si>
    <t xml:space="preserve">PLAN  STUDIÓW  STACJONARNYCH II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</si>
  <si>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</si>
  <si>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</si>
  <si>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</si>
  <si>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</si>
  <si>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</si>
  <si>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</si>
  <si>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</si>
  <si>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</si>
  <si>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</si>
  <si>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</si>
  <si>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</si>
  <si>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</si>
  <si>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</si>
  <si>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</si>
  <si>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</si>
  <si>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</si>
  <si>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</si>
  <si>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</si>
  <si>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</si>
  <si>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</si>
  <si>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</si>
  <si>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</si>
  <si>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</si>
  <si>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Język obcy</t>
  </si>
  <si>
    <t>z.o.I</t>
  </si>
  <si>
    <t>Socjologia w zarządzaniu współczesną organizacją</t>
  </si>
  <si>
    <t>Gospodarka rynkowa</t>
  </si>
  <si>
    <t>z o. I</t>
  </si>
  <si>
    <t>Wnioskowanie statystyczne</t>
  </si>
  <si>
    <t>Przedmiot humanistyczny-Etyka w biznesie</t>
  </si>
  <si>
    <t>z o. II</t>
  </si>
  <si>
    <t>Metodologia badań społecznych</t>
  </si>
  <si>
    <t>B. Przedmioty kierunkowe</t>
  </si>
  <si>
    <t>Prawo finansowe</t>
  </si>
  <si>
    <t xml:space="preserve">Polityka pieniężna </t>
  </si>
  <si>
    <t>Rachunkowość zarządcza</t>
  </si>
  <si>
    <t>E I</t>
  </si>
  <si>
    <t xml:space="preserve">Finanse </t>
  </si>
  <si>
    <t>Projektowanie systemu rachunkowości finansowej</t>
  </si>
  <si>
    <t>z. o. I</t>
  </si>
  <si>
    <t>Finanse międzynarodowe</t>
  </si>
  <si>
    <t>E II</t>
  </si>
  <si>
    <t>Ocena standingu finansowego przedsiębiorstwa</t>
  </si>
  <si>
    <t>Zarządcze odmiany rachunku kosztów</t>
  </si>
  <si>
    <t xml:space="preserve">Standardy sprawozdawczości finansowej </t>
  </si>
  <si>
    <t>Zarządzanie instytucjami kredytowymi</t>
  </si>
  <si>
    <t xml:space="preserve">Zaawansowana rachunkowość finansowa </t>
  </si>
  <si>
    <t>Wykład fakultatywny w języku obcym</t>
  </si>
  <si>
    <t>z.o. II</t>
  </si>
  <si>
    <t>Przedmiot humanistyczny- Językowa kreacja świata</t>
  </si>
  <si>
    <t>z. o. III</t>
  </si>
  <si>
    <t>C. Moduł obieralny</t>
  </si>
  <si>
    <t>Moduł obieralny</t>
  </si>
  <si>
    <t>D. Dyplomowanie i praktyka</t>
  </si>
  <si>
    <t>Seminarium magisterskie</t>
  </si>
  <si>
    <t>z.o.II,III,IV</t>
  </si>
  <si>
    <t>Praca magisterska</t>
  </si>
  <si>
    <t>Praktyka I</t>
  </si>
  <si>
    <t>zal.</t>
  </si>
  <si>
    <t>Praktyka II</t>
  </si>
  <si>
    <t>RAZEM</t>
  </si>
  <si>
    <t>Moduł obieralny: BANKOWOŚĆ I USŁUGI FINANSOWE</t>
  </si>
  <si>
    <t>Forma zalicz.</t>
  </si>
  <si>
    <t>C. Moduł obieralny: BANKOWOŚĆ I USŁUGI FINANSOWE</t>
  </si>
  <si>
    <t>Nowoczesne usługi bankowe</t>
  </si>
  <si>
    <t>z o. III</t>
  </si>
  <si>
    <t>Systemy rozrachunkowe w bankowości</t>
  </si>
  <si>
    <t>Kryzysy finansowe</t>
  </si>
  <si>
    <t>Kredyty i gwarancje bankowe</t>
  </si>
  <si>
    <t>E III</t>
  </si>
  <si>
    <t>Analiza finansowa banku</t>
  </si>
  <si>
    <t>Windykacja i zarządzanie wierzytelnościami w banku</t>
  </si>
  <si>
    <t>Ocena zdolności kredytobiorcy</t>
  </si>
  <si>
    <t>z o. IV</t>
  </si>
  <si>
    <t>Kontrola wewnętrzna w banku</t>
  </si>
  <si>
    <t>Marketing bankowy</t>
  </si>
  <si>
    <t>E IV</t>
  </si>
  <si>
    <t>Bancassurance</t>
  </si>
  <si>
    <t>Razem liczba godzin</t>
  </si>
  <si>
    <t>Moduł obieralny: FINANSE PRZEDSIĘBIORSTWA</t>
  </si>
  <si>
    <t>C. Moduł obieralny: FINANSE PRZEDSIĘBIOSRTWA</t>
  </si>
  <si>
    <t>Planowanie finansowe</t>
  </si>
  <si>
    <t>Koszt i struktura kapitałów w przedsiębiorstwie</t>
  </si>
  <si>
    <t>Nadzór korporacyjny</t>
  </si>
  <si>
    <t>Portfel inwestycyjny</t>
  </si>
  <si>
    <t>Metody wyceny przedsiębiorstwa</t>
  </si>
  <si>
    <t>Strategie finansowania w przedsiębiorstwie</t>
  </si>
  <si>
    <t>Wybór i ocena projektów inwestycyjnych w przedsiębiorstwie</t>
  </si>
  <si>
    <t xml:space="preserve">Controlling </t>
  </si>
  <si>
    <t>Budżetowanie i biznes plan</t>
  </si>
  <si>
    <t>Fuzje i przejęcia</t>
  </si>
  <si>
    <t>Moduł obieralny: RACHUNKOWOŚĆ I SPRAWOZDAWCZOŚĆ FINANSOWA</t>
  </si>
  <si>
    <t>C. Moduł obieralny: RACHUNKOWOŚĆ I SPRAWOZDAWCZOŚĆ FINANSOWA</t>
  </si>
  <si>
    <t>Rozliczenia podatkowe przedsiębiorców</t>
  </si>
  <si>
    <t>Outsourcing usług księgowych</t>
  </si>
  <si>
    <t>Polityka rachunkowości</t>
  </si>
  <si>
    <t>Budżetowanie i planowanie finansowe</t>
  </si>
  <si>
    <t>Systemy FK w jednostkach gospodarczych</t>
  </si>
  <si>
    <t>Kontrola zarządcza i audyt</t>
  </si>
  <si>
    <t>Controling</t>
  </si>
  <si>
    <t>Rachunkowość jednostek nieprowadzących działalności gospodarczej</t>
  </si>
  <si>
    <t>Raportowanie niefinansowe</t>
  </si>
  <si>
    <t>Badanie sprawozdań finansowych</t>
  </si>
  <si>
    <t>stanowiącego załącznik do Uchwały nr 26/000/2025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</si>
</sst>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3" fillId="0" borderId="0" xfId="0" applyFont="1"/>
    <xf numFmtId="0" fontId="20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2" fillId="0" borderId="1" xfId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1" fillId="7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vertical="center"/>
    </xf>
    <xf numFmtId="0" fontId="3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textRotation="90" wrapText="1"/>
    </xf>
    <xf numFmtId="0" fontId="11" fillId="5" borderId="21" xfId="0" applyFont="1" applyFill="1" applyBorder="1" applyAlignment="1">
      <alignment horizontal="center" vertical="center" textRotation="90" wrapText="1"/>
    </xf>
    <xf numFmtId="0" fontId="11" fillId="5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 wrapText="1"/>
    </xf>
    <xf numFmtId="0" fontId="3" fillId="0" borderId="0" xfId="0" quotePrefix="1" applyFont="1" applyAlignment="1">
      <alignment horizontal="center" vertical="top"/>
    </xf>
    <xf numFmtId="0" fontId="34" fillId="0" borderId="0" xfId="0" applyFont="1" applyAlignment="1">
      <alignment horizontal="right" vertical="top"/>
    </xf>
    <xf numFmtId="0" fontId="34" fillId="7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/>
    </xf>
    <xf numFmtId="0" fontId="1" fillId="0" borderId="24" xfId="0" applyFont="1" applyBorder="1"/>
    <xf numFmtId="0" fontId="1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5" borderId="17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ny" xfId="0" builtinId="0"/>
    <cellStyle name="Normalny 2" xfId="1" xr:uid="{8E384588-128C-4697-A2AF-C46FA2B1EE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8B82-2352-4222-B007-B3EF3229947B}">
  <sheetPr>
    <pageSetUpPr fitToPage="1"/>
  </sheetPr>
  <dimension ref="A1:AM48"/>
  <sheetViews>
    <sheetView tabSelected="1" view="pageBreakPreview" zoomScaleNormal="100" zoomScaleSheetLayoutView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1" customWidth="1"/>
    <col min="3" max="3" width="7.42578125" style="26" customWidth="1"/>
    <col min="4" max="7" width="3.28515625" style="40" customWidth="1"/>
    <col min="8" max="8" width="3.28515625" style="38" customWidth="1"/>
    <col min="9" max="12" width="3.28515625" style="40" customWidth="1"/>
    <col min="13" max="13" width="3.28515625" style="38" customWidth="1"/>
    <col min="14" max="17" width="3.28515625" style="41" customWidth="1"/>
    <col min="18" max="18" width="3.28515625" style="42" customWidth="1"/>
    <col min="19" max="22" width="3.28515625" style="40" customWidth="1"/>
    <col min="23" max="23" width="3.28515625" style="38" customWidth="1"/>
    <col min="24" max="24" width="7.28515625" style="41" customWidth="1"/>
    <col min="25" max="25" width="5" style="41" customWidth="1"/>
    <col min="26" max="27" width="3.7109375" style="41" customWidth="1"/>
    <col min="28" max="28" width="3.7109375" style="42" customWidth="1"/>
    <col min="29" max="29" width="3.7109375" style="40" customWidth="1"/>
    <col min="30" max="30" width="19.5703125" style="40" customWidth="1"/>
    <col min="31" max="31" width="26.140625" style="40" customWidth="1"/>
    <col min="32" max="32" width="25" style="40" customWidth="1"/>
    <col min="33" max="33" width="21.28515625" style="38" customWidth="1"/>
    <col min="34" max="34" width="20.140625" style="20" customWidth="1"/>
    <col min="35" max="35" width="21.42578125" style="43" customWidth="1"/>
    <col min="36" max="36" width="25.85546875" style="43" customWidth="1"/>
    <col min="37" max="37" width="23.140625" style="43" customWidth="1"/>
    <col min="38" max="38" width="22.140625" style="43" customWidth="1"/>
    <col min="39" max="39" width="29.5703125" style="28" customWidth="1"/>
  </cols>
  <sheetData>
    <row r="1" spans="1:39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.75" customHeight="1" x14ac:dyDescent="0.2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s="49" customFormat="1" ht="13.5" customHeight="1" x14ac:dyDescent="0.2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49" customFormat="1" ht="13.5" customHeight="1" x14ac:dyDescent="0.2">
      <c r="A7" s="165" t="s">
        <v>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5" customHeight="1" x14ac:dyDescent="0.2">
      <c r="A8" s="163" t="s">
        <v>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70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5" customHeight="1" thickBot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70"/>
      <c r="AE9" s="65"/>
      <c r="AF9" s="65"/>
      <c r="AG9" s="65"/>
      <c r="AH9" s="65"/>
      <c r="AI9" s="65"/>
      <c r="AJ9" s="65"/>
      <c r="AK9" s="65"/>
      <c r="AL9" s="65"/>
      <c r="AM9" s="65"/>
    </row>
    <row r="10" spans="1:39" s="1" customFormat="1" ht="12" customHeight="1" x14ac:dyDescent="0.2">
      <c r="A10" s="138" t="s">
        <v>7</v>
      </c>
      <c r="B10" s="152" t="s">
        <v>8</v>
      </c>
      <c r="C10" s="140" t="s">
        <v>9</v>
      </c>
      <c r="D10" s="159" t="s">
        <v>10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59" t="s">
        <v>11</v>
      </c>
      <c r="O10" s="160"/>
      <c r="P10" s="160"/>
      <c r="Q10" s="160"/>
      <c r="R10" s="160"/>
      <c r="S10" s="160"/>
      <c r="T10" s="160"/>
      <c r="U10" s="160"/>
      <c r="V10" s="160"/>
      <c r="W10" s="160"/>
      <c r="X10" s="161" t="s">
        <v>12</v>
      </c>
      <c r="Y10" s="157" t="s">
        <v>13</v>
      </c>
      <c r="Z10" s="157"/>
      <c r="AA10" s="157"/>
      <c r="AB10" s="157"/>
      <c r="AC10" s="154" t="s">
        <v>14</v>
      </c>
    </row>
    <row r="11" spans="1:39" s="1" customFormat="1" ht="10.5" customHeight="1" x14ac:dyDescent="0.2">
      <c r="A11" s="139"/>
      <c r="B11" s="153"/>
      <c r="C11" s="141"/>
      <c r="D11" s="143" t="s">
        <v>15</v>
      </c>
      <c r="E11" s="144"/>
      <c r="F11" s="144"/>
      <c r="G11" s="144"/>
      <c r="H11" s="150" t="s">
        <v>14</v>
      </c>
      <c r="I11" s="143" t="s">
        <v>16</v>
      </c>
      <c r="J11" s="144"/>
      <c r="K11" s="144"/>
      <c r="L11" s="144"/>
      <c r="M11" s="150" t="s">
        <v>14</v>
      </c>
      <c r="N11" s="148" t="s">
        <v>17</v>
      </c>
      <c r="O11" s="149"/>
      <c r="P11" s="149"/>
      <c r="Q11" s="149"/>
      <c r="R11" s="150" t="s">
        <v>14</v>
      </c>
      <c r="S11" s="148" t="s">
        <v>18</v>
      </c>
      <c r="T11" s="149"/>
      <c r="U11" s="149"/>
      <c r="V11" s="149"/>
      <c r="W11" s="150" t="s">
        <v>14</v>
      </c>
      <c r="X11" s="162"/>
      <c r="Y11" s="158"/>
      <c r="Z11" s="158"/>
      <c r="AA11" s="158"/>
      <c r="AB11" s="158"/>
      <c r="AC11" s="155"/>
    </row>
    <row r="12" spans="1:39" s="2" customFormat="1" ht="19.5" customHeight="1" x14ac:dyDescent="0.2">
      <c r="A12" s="139"/>
      <c r="B12" s="153"/>
      <c r="C12" s="142"/>
      <c r="D12" s="9" t="s">
        <v>19</v>
      </c>
      <c r="E12" s="9" t="s">
        <v>20</v>
      </c>
      <c r="F12" s="15" t="s">
        <v>21</v>
      </c>
      <c r="G12" s="15" t="s">
        <v>22</v>
      </c>
      <c r="H12" s="151"/>
      <c r="I12" s="9" t="s">
        <v>19</v>
      </c>
      <c r="J12" s="9" t="s">
        <v>20</v>
      </c>
      <c r="K12" s="15" t="s">
        <v>21</v>
      </c>
      <c r="L12" s="15" t="s">
        <v>22</v>
      </c>
      <c r="M12" s="151"/>
      <c r="N12" s="10" t="s">
        <v>19</v>
      </c>
      <c r="O12" s="10" t="s">
        <v>20</v>
      </c>
      <c r="P12" s="16" t="s">
        <v>21</v>
      </c>
      <c r="Q12" s="16" t="s">
        <v>22</v>
      </c>
      <c r="R12" s="151"/>
      <c r="S12" s="10" t="s">
        <v>19</v>
      </c>
      <c r="T12" s="10" t="s">
        <v>20</v>
      </c>
      <c r="U12" s="16" t="s">
        <v>21</v>
      </c>
      <c r="V12" s="16" t="s">
        <v>22</v>
      </c>
      <c r="W12" s="151"/>
      <c r="X12" s="162"/>
      <c r="Y12" s="51" t="s">
        <v>23</v>
      </c>
      <c r="Z12" s="11" t="s">
        <v>24</v>
      </c>
      <c r="AA12" s="19" t="s">
        <v>21</v>
      </c>
      <c r="AB12" s="19" t="s">
        <v>22</v>
      </c>
      <c r="AC12" s="156"/>
    </row>
    <row r="13" spans="1:39" s="18" customFormat="1" ht="20.100000000000001" customHeight="1" x14ac:dyDescent="0.2">
      <c r="A13" s="128" t="s">
        <v>25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0"/>
      <c r="X13" s="88">
        <f>Y13+Z13+AB13+AA13</f>
        <v>214</v>
      </c>
      <c r="Y13" s="53">
        <f>SUM(Y14:Y20)</f>
        <v>139</v>
      </c>
      <c r="Z13" s="22">
        <f>SUM(Z14:Z20)</f>
        <v>30</v>
      </c>
      <c r="AA13" s="22">
        <f>SUM(AA14:AA20)</f>
        <v>30</v>
      </c>
      <c r="AB13" s="22">
        <f>SUM(AB14:AB20)</f>
        <v>15</v>
      </c>
      <c r="AC13" s="60">
        <f>SUM(AC14:AC20)</f>
        <v>16</v>
      </c>
    </row>
    <row r="14" spans="1:39" ht="20.100000000000001" customHeight="1" x14ac:dyDescent="0.2">
      <c r="A14" s="103">
        <v>1</v>
      </c>
      <c r="B14" s="76" t="s">
        <v>26</v>
      </c>
      <c r="C14" s="62" t="s">
        <v>27</v>
      </c>
      <c r="D14" s="84">
        <v>4</v>
      </c>
      <c r="E14" s="84"/>
      <c r="F14" s="84"/>
      <c r="G14" s="84"/>
      <c r="H14" s="87"/>
      <c r="I14" s="84"/>
      <c r="J14" s="84"/>
      <c r="K14" s="84"/>
      <c r="L14" s="84"/>
      <c r="M14" s="87"/>
      <c r="N14" s="86"/>
      <c r="O14" s="86"/>
      <c r="P14" s="86"/>
      <c r="Q14" s="86"/>
      <c r="R14" s="85"/>
      <c r="S14" s="86"/>
      <c r="T14" s="86"/>
      <c r="U14" s="86"/>
      <c r="V14" s="86"/>
      <c r="W14" s="85"/>
      <c r="X14" s="88">
        <f>Y14+Z14+AB14</f>
        <v>4</v>
      </c>
      <c r="Y14" s="52">
        <f t="shared" ref="Y14:Y19" si="0">D14+I14+N14+S14</f>
        <v>4</v>
      </c>
      <c r="Z14" s="24">
        <f t="shared" ref="Z14:Z19" si="1">E14+J14+O14+T14</f>
        <v>0</v>
      </c>
      <c r="AA14" s="52">
        <f t="shared" ref="AA14:AA19" si="2">F14+K14+P14+U14</f>
        <v>0</v>
      </c>
      <c r="AB14" s="24">
        <f t="shared" ref="AB14:AB19" si="3">G14+L14+Q14+V14</f>
        <v>0</v>
      </c>
      <c r="AC14" s="59">
        <f t="shared" ref="AC14:AC19" si="4">H14+M14+R14+W14</f>
        <v>0</v>
      </c>
      <c r="AD14"/>
      <c r="AE14"/>
      <c r="AF14"/>
      <c r="AG14"/>
      <c r="AH14"/>
      <c r="AI14"/>
      <c r="AJ14"/>
      <c r="AK14"/>
      <c r="AL14"/>
      <c r="AM14"/>
    </row>
    <row r="15" spans="1:39" ht="20.100000000000001" customHeight="1" x14ac:dyDescent="0.2">
      <c r="A15" s="103">
        <v>2</v>
      </c>
      <c r="B15" s="76" t="s">
        <v>28</v>
      </c>
      <c r="C15" s="62" t="s">
        <v>29</v>
      </c>
      <c r="D15" s="84"/>
      <c r="E15" s="84">
        <v>30</v>
      </c>
      <c r="F15" s="84"/>
      <c r="G15" s="84"/>
      <c r="H15" s="87">
        <v>3</v>
      </c>
      <c r="I15" s="84"/>
      <c r="J15" s="84"/>
      <c r="K15" s="84"/>
      <c r="L15" s="84"/>
      <c r="M15" s="87"/>
      <c r="N15" s="86"/>
      <c r="O15" s="86"/>
      <c r="P15" s="86"/>
      <c r="Q15" s="86"/>
      <c r="R15" s="85"/>
      <c r="S15" s="86"/>
      <c r="T15" s="86"/>
      <c r="U15" s="86"/>
      <c r="V15" s="86"/>
      <c r="W15" s="85"/>
      <c r="X15" s="88">
        <f>Y15+Z15+AB15</f>
        <v>30</v>
      </c>
      <c r="Y15" s="52">
        <f t="shared" si="0"/>
        <v>0</v>
      </c>
      <c r="Z15" s="24">
        <f t="shared" si="1"/>
        <v>30</v>
      </c>
      <c r="AA15" s="52">
        <f t="shared" si="2"/>
        <v>0</v>
      </c>
      <c r="AB15" s="24">
        <f t="shared" si="3"/>
        <v>0</v>
      </c>
      <c r="AC15" s="59">
        <f t="shared" si="4"/>
        <v>3</v>
      </c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">
      <c r="A16" s="103">
        <v>3</v>
      </c>
      <c r="B16" s="76" t="s">
        <v>30</v>
      </c>
      <c r="C16" s="62" t="s">
        <v>29</v>
      </c>
      <c r="D16" s="84">
        <v>30</v>
      </c>
      <c r="E16" s="84"/>
      <c r="F16" s="84"/>
      <c r="G16" s="84"/>
      <c r="H16" s="87">
        <v>3</v>
      </c>
      <c r="I16" s="84"/>
      <c r="J16" s="84"/>
      <c r="K16" s="84"/>
      <c r="L16" s="84"/>
      <c r="M16" s="87"/>
      <c r="N16" s="86"/>
      <c r="O16" s="86"/>
      <c r="P16" s="86"/>
      <c r="Q16" s="86"/>
      <c r="R16" s="85"/>
      <c r="S16" s="86"/>
      <c r="T16" s="86"/>
      <c r="U16" s="86"/>
      <c r="V16" s="86"/>
      <c r="W16" s="85"/>
      <c r="X16" s="88">
        <f>Y16+Z16+AB16</f>
        <v>30</v>
      </c>
      <c r="Y16" s="52">
        <f t="shared" si="0"/>
        <v>30</v>
      </c>
      <c r="Z16" s="24">
        <f t="shared" si="1"/>
        <v>0</v>
      </c>
      <c r="AA16" s="52">
        <f t="shared" si="2"/>
        <v>0</v>
      </c>
      <c r="AB16" s="24">
        <f t="shared" si="3"/>
        <v>0</v>
      </c>
      <c r="AC16" s="59">
        <f t="shared" si="4"/>
        <v>3</v>
      </c>
      <c r="AD16"/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103">
        <v>4</v>
      </c>
      <c r="B17" s="76" t="s">
        <v>31</v>
      </c>
      <c r="C17" s="62" t="s">
        <v>32</v>
      </c>
      <c r="D17" s="84">
        <v>30</v>
      </c>
      <c r="E17" s="84"/>
      <c r="F17" s="84"/>
      <c r="G17" s="84"/>
      <c r="H17" s="87">
        <v>2</v>
      </c>
      <c r="I17" s="84"/>
      <c r="J17" s="84"/>
      <c r="K17" s="84"/>
      <c r="L17" s="84"/>
      <c r="M17" s="87"/>
      <c r="N17" s="86"/>
      <c r="O17" s="86"/>
      <c r="P17" s="86"/>
      <c r="Q17" s="86"/>
      <c r="R17" s="85"/>
      <c r="S17" s="86"/>
      <c r="T17" s="86"/>
      <c r="U17" s="86"/>
      <c r="V17" s="86"/>
      <c r="W17" s="85"/>
      <c r="X17" s="88">
        <f>Y17+Z17+AB17</f>
        <v>30</v>
      </c>
      <c r="Y17" s="52">
        <f t="shared" si="0"/>
        <v>30</v>
      </c>
      <c r="Z17" s="24">
        <f t="shared" si="1"/>
        <v>0</v>
      </c>
      <c r="AA17" s="52">
        <f t="shared" si="2"/>
        <v>0</v>
      </c>
      <c r="AB17" s="24">
        <f t="shared" si="3"/>
        <v>0</v>
      </c>
      <c r="AC17" s="59">
        <f t="shared" si="4"/>
        <v>2</v>
      </c>
      <c r="AD17"/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103">
        <v>5</v>
      </c>
      <c r="B18" s="76" t="s">
        <v>33</v>
      </c>
      <c r="C18" s="62" t="s">
        <v>32</v>
      </c>
      <c r="D18" s="84">
        <v>30</v>
      </c>
      <c r="E18" s="84"/>
      <c r="F18" s="84">
        <v>30</v>
      </c>
      <c r="G18" s="84"/>
      <c r="H18" s="87">
        <v>4</v>
      </c>
      <c r="I18" s="84"/>
      <c r="J18" s="84"/>
      <c r="K18" s="84"/>
      <c r="L18" s="84"/>
      <c r="M18" s="87"/>
      <c r="N18" s="86"/>
      <c r="O18" s="86"/>
      <c r="P18" s="86"/>
      <c r="Q18" s="86"/>
      <c r="R18" s="85"/>
      <c r="S18" s="86"/>
      <c r="T18" s="86"/>
      <c r="U18" s="86"/>
      <c r="V18" s="86"/>
      <c r="W18" s="85"/>
      <c r="X18" s="88">
        <f>Y18+Z18+AA18</f>
        <v>60</v>
      </c>
      <c r="Y18" s="52">
        <f t="shared" si="0"/>
        <v>30</v>
      </c>
      <c r="Z18" s="24">
        <f t="shared" si="1"/>
        <v>0</v>
      </c>
      <c r="AA18" s="52">
        <f t="shared" si="2"/>
        <v>30</v>
      </c>
      <c r="AB18" s="24">
        <f t="shared" si="3"/>
        <v>0</v>
      </c>
      <c r="AC18" s="59">
        <f t="shared" si="4"/>
        <v>4</v>
      </c>
      <c r="AD18"/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103">
        <v>6</v>
      </c>
      <c r="B19" s="76" t="s">
        <v>34</v>
      </c>
      <c r="C19" s="62" t="s">
        <v>35</v>
      </c>
      <c r="D19" s="84"/>
      <c r="E19" s="84"/>
      <c r="F19" s="84"/>
      <c r="G19" s="84"/>
      <c r="H19" s="87"/>
      <c r="I19" s="84">
        <v>30</v>
      </c>
      <c r="J19" s="84"/>
      <c r="K19" s="84"/>
      <c r="L19" s="84"/>
      <c r="M19" s="87">
        <v>2</v>
      </c>
      <c r="N19" s="86"/>
      <c r="O19" s="86"/>
      <c r="P19" s="86"/>
      <c r="Q19" s="86"/>
      <c r="R19" s="85"/>
      <c r="S19" s="86"/>
      <c r="T19" s="86"/>
      <c r="U19" s="86"/>
      <c r="V19" s="86"/>
      <c r="W19" s="85"/>
      <c r="X19" s="88">
        <f>Y19+Z19+AA19</f>
        <v>30</v>
      </c>
      <c r="Y19" s="52">
        <f t="shared" si="0"/>
        <v>30</v>
      </c>
      <c r="Z19" s="24">
        <f t="shared" si="1"/>
        <v>0</v>
      </c>
      <c r="AA19" s="52">
        <f t="shared" si="2"/>
        <v>0</v>
      </c>
      <c r="AB19" s="24">
        <f t="shared" si="3"/>
        <v>0</v>
      </c>
      <c r="AC19" s="59">
        <f t="shared" si="4"/>
        <v>2</v>
      </c>
      <c r="AD19"/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103">
        <v>7</v>
      </c>
      <c r="B20" s="76" t="s">
        <v>36</v>
      </c>
      <c r="C20" s="62" t="s">
        <v>35</v>
      </c>
      <c r="D20" s="84"/>
      <c r="E20" s="84"/>
      <c r="F20" s="84"/>
      <c r="G20" s="84"/>
      <c r="H20" s="85"/>
      <c r="I20" s="84">
        <v>15</v>
      </c>
      <c r="J20" s="84"/>
      <c r="K20" s="84"/>
      <c r="L20" s="84">
        <v>15</v>
      </c>
      <c r="M20" s="85">
        <v>2</v>
      </c>
      <c r="N20" s="86"/>
      <c r="O20" s="86"/>
      <c r="P20" s="86"/>
      <c r="Q20" s="86"/>
      <c r="R20" s="85"/>
      <c r="S20" s="86"/>
      <c r="T20" s="86"/>
      <c r="U20" s="86"/>
      <c r="V20" s="86"/>
      <c r="W20" s="85"/>
      <c r="X20" s="88">
        <f>Y20+Z20+AB20</f>
        <v>30</v>
      </c>
      <c r="Y20" s="52">
        <f>D20+I20+N20+S20</f>
        <v>15</v>
      </c>
      <c r="Z20" s="24">
        <f>E20+J20+O20+T20</f>
        <v>0</v>
      </c>
      <c r="AA20" s="52">
        <f>F20+K20+P20+U20</f>
        <v>0</v>
      </c>
      <c r="AB20" s="24">
        <f>G20+L20+Q20+V20</f>
        <v>15</v>
      </c>
      <c r="AC20" s="59">
        <f>H20+M20+R20+W20</f>
        <v>2</v>
      </c>
      <c r="AD20"/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131" t="s">
        <v>37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88">
        <f>Y21+Z21+AB21+AA21</f>
        <v>510</v>
      </c>
      <c r="Y21" s="54">
        <f>SUM(Y22:Y34)</f>
        <v>285</v>
      </c>
      <c r="Z21" s="50">
        <f>SUM(Z22:Z34)</f>
        <v>165</v>
      </c>
      <c r="AA21" s="50">
        <f>SUM(AA22:AA34)</f>
        <v>0</v>
      </c>
      <c r="AB21" s="50">
        <f>SUM(AB22:AB34)</f>
        <v>60</v>
      </c>
      <c r="AC21" s="61">
        <f>SUM(AC22:AC34)</f>
        <v>35</v>
      </c>
      <c r="AD21"/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103">
        <v>1</v>
      </c>
      <c r="B22" s="100" t="s">
        <v>38</v>
      </c>
      <c r="C22" s="62" t="s">
        <v>32</v>
      </c>
      <c r="D22" s="84">
        <v>30</v>
      </c>
      <c r="E22" s="84"/>
      <c r="F22" s="84"/>
      <c r="G22" s="84"/>
      <c r="H22" s="87">
        <v>2</v>
      </c>
      <c r="I22" s="84"/>
      <c r="J22" s="84"/>
      <c r="K22" s="84"/>
      <c r="L22" s="84"/>
      <c r="M22" s="87"/>
      <c r="N22" s="86"/>
      <c r="O22" s="86"/>
      <c r="P22" s="86"/>
      <c r="Q22" s="86"/>
      <c r="R22" s="85"/>
      <c r="S22" s="86"/>
      <c r="T22" s="86"/>
      <c r="U22" s="86"/>
      <c r="V22" s="86"/>
      <c r="W22" s="85"/>
      <c r="X22" s="88">
        <f>Y22+Z22+AB22</f>
        <v>30</v>
      </c>
      <c r="Y22" s="52">
        <f>D22+I22+N22+S22</f>
        <v>30</v>
      </c>
      <c r="Z22" s="24">
        <f>E22+J22+O22+T22</f>
        <v>0</v>
      </c>
      <c r="AA22" s="52">
        <f>F22+K22+P22+U22</f>
        <v>0</v>
      </c>
      <c r="AB22" s="24">
        <f>G22+L22+Q22+V22</f>
        <v>0</v>
      </c>
      <c r="AC22" s="59">
        <f>H22+M22+R22+W22</f>
        <v>2</v>
      </c>
      <c r="AD22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103">
        <v>2</v>
      </c>
      <c r="B23" s="100" t="s">
        <v>39</v>
      </c>
      <c r="C23" s="62" t="s">
        <v>32</v>
      </c>
      <c r="D23" s="84">
        <v>15</v>
      </c>
      <c r="E23" s="84">
        <v>15</v>
      </c>
      <c r="F23" s="84"/>
      <c r="G23" s="84"/>
      <c r="H23" s="87">
        <v>2</v>
      </c>
      <c r="I23" s="84"/>
      <c r="J23" s="84"/>
      <c r="K23" s="84"/>
      <c r="L23" s="84"/>
      <c r="M23" s="87"/>
      <c r="N23" s="86"/>
      <c r="O23" s="86"/>
      <c r="P23" s="86"/>
      <c r="Q23" s="86"/>
      <c r="R23" s="85"/>
      <c r="S23" s="86"/>
      <c r="T23" s="86"/>
      <c r="U23" s="86"/>
      <c r="V23" s="86"/>
      <c r="W23" s="85"/>
      <c r="X23" s="88">
        <f>Y23+Z23+AB23</f>
        <v>30</v>
      </c>
      <c r="Y23" s="52">
        <f t="shared" ref="Y23:AC24" si="5">D23+I23+N23+S23</f>
        <v>15</v>
      </c>
      <c r="Z23" s="24">
        <f t="shared" si="5"/>
        <v>15</v>
      </c>
      <c r="AA23" s="52">
        <f t="shared" si="5"/>
        <v>0</v>
      </c>
      <c r="AB23" s="24">
        <f t="shared" si="5"/>
        <v>0</v>
      </c>
      <c r="AC23" s="59">
        <f t="shared" si="5"/>
        <v>2</v>
      </c>
      <c r="AD23"/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103">
        <v>3</v>
      </c>
      <c r="B24" s="100" t="s">
        <v>40</v>
      </c>
      <c r="C24" s="62" t="s">
        <v>41</v>
      </c>
      <c r="D24" s="84">
        <v>30</v>
      </c>
      <c r="E24" s="84">
        <v>30</v>
      </c>
      <c r="F24" s="84"/>
      <c r="G24" s="84"/>
      <c r="H24" s="87">
        <v>4</v>
      </c>
      <c r="I24" s="84"/>
      <c r="J24" s="84"/>
      <c r="K24" s="84"/>
      <c r="L24" s="84"/>
      <c r="M24" s="87"/>
      <c r="N24" s="86"/>
      <c r="O24" s="86"/>
      <c r="P24" s="86"/>
      <c r="Q24" s="86"/>
      <c r="R24" s="85"/>
      <c r="S24" s="86"/>
      <c r="T24" s="86"/>
      <c r="U24" s="86"/>
      <c r="V24" s="86"/>
      <c r="W24" s="85"/>
      <c r="X24" s="88">
        <f>Y24+Z24+AB24</f>
        <v>60</v>
      </c>
      <c r="Y24" s="52">
        <f t="shared" si="5"/>
        <v>30</v>
      </c>
      <c r="Z24" s="24">
        <f t="shared" si="5"/>
        <v>30</v>
      </c>
      <c r="AA24" s="52">
        <f t="shared" si="5"/>
        <v>0</v>
      </c>
      <c r="AB24" s="24">
        <f t="shared" si="5"/>
        <v>0</v>
      </c>
      <c r="AC24" s="59">
        <f t="shared" si="5"/>
        <v>4</v>
      </c>
      <c r="AD24"/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103">
        <v>4</v>
      </c>
      <c r="B25" s="100" t="s">
        <v>42</v>
      </c>
      <c r="C25" s="62" t="s">
        <v>41</v>
      </c>
      <c r="D25" s="84">
        <v>30</v>
      </c>
      <c r="E25" s="84">
        <v>30</v>
      </c>
      <c r="F25" s="84"/>
      <c r="G25" s="84"/>
      <c r="H25" s="105">
        <v>3</v>
      </c>
      <c r="I25" s="84"/>
      <c r="J25" s="84"/>
      <c r="K25" s="84"/>
      <c r="L25" s="84"/>
      <c r="M25" s="87"/>
      <c r="N25" s="86"/>
      <c r="O25" s="86"/>
      <c r="P25" s="86"/>
      <c r="Q25" s="86"/>
      <c r="R25" s="85"/>
      <c r="S25" s="86"/>
      <c r="T25" s="86"/>
      <c r="U25" s="86"/>
      <c r="V25" s="86"/>
      <c r="W25" s="85"/>
      <c r="X25" s="88">
        <f>Y25+Z25+AB25</f>
        <v>60</v>
      </c>
      <c r="Y25" s="52">
        <f t="shared" ref="Y25:AC26" si="6">D25+I25+N25+S25</f>
        <v>30</v>
      </c>
      <c r="Z25" s="24">
        <f t="shared" si="6"/>
        <v>30</v>
      </c>
      <c r="AA25" s="52">
        <f t="shared" si="6"/>
        <v>0</v>
      </c>
      <c r="AB25" s="24">
        <f t="shared" si="6"/>
        <v>0</v>
      </c>
      <c r="AC25" s="59">
        <f t="shared" si="6"/>
        <v>3</v>
      </c>
      <c r="AD25"/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103">
        <v>11</v>
      </c>
      <c r="B26" s="100" t="s">
        <v>43</v>
      </c>
      <c r="C26" s="62" t="s">
        <v>44</v>
      </c>
      <c r="D26" s="84">
        <v>15</v>
      </c>
      <c r="E26" s="84"/>
      <c r="F26" s="84"/>
      <c r="G26" s="84">
        <v>15</v>
      </c>
      <c r="H26" s="87">
        <v>2</v>
      </c>
      <c r="I26" s="84"/>
      <c r="J26" s="84"/>
      <c r="K26" s="84"/>
      <c r="L26" s="84"/>
      <c r="M26" s="87"/>
      <c r="N26" s="86"/>
      <c r="O26" s="86"/>
      <c r="P26" s="86"/>
      <c r="Q26" s="86"/>
      <c r="R26" s="85"/>
      <c r="S26" s="86"/>
      <c r="T26" s="86"/>
      <c r="U26" s="86"/>
      <c r="V26" s="86"/>
      <c r="W26" s="85"/>
      <c r="X26" s="88">
        <f>Y26+Z26+AB26</f>
        <v>30</v>
      </c>
      <c r="Y26" s="52">
        <f t="shared" si="6"/>
        <v>15</v>
      </c>
      <c r="Z26" s="24">
        <f t="shared" si="6"/>
        <v>0</v>
      </c>
      <c r="AA26" s="52">
        <f t="shared" si="6"/>
        <v>0</v>
      </c>
      <c r="AB26" s="24">
        <f t="shared" si="6"/>
        <v>15</v>
      </c>
      <c r="AC26" s="59">
        <f t="shared" si="6"/>
        <v>2</v>
      </c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103">
        <v>6</v>
      </c>
      <c r="B27" s="76" t="s">
        <v>45</v>
      </c>
      <c r="C27" s="62" t="s">
        <v>46</v>
      </c>
      <c r="D27" s="84"/>
      <c r="E27" s="84"/>
      <c r="F27" s="84"/>
      <c r="G27" s="84"/>
      <c r="H27" s="87"/>
      <c r="I27" s="84">
        <v>30</v>
      </c>
      <c r="J27" s="84">
        <v>15</v>
      </c>
      <c r="K27" s="84"/>
      <c r="L27" s="84"/>
      <c r="M27" s="87">
        <v>3</v>
      </c>
      <c r="N27" s="86"/>
      <c r="O27" s="86"/>
      <c r="P27" s="86"/>
      <c r="Q27" s="86"/>
      <c r="R27" s="85"/>
      <c r="S27" s="86"/>
      <c r="T27" s="86"/>
      <c r="U27" s="86"/>
      <c r="V27" s="86"/>
      <c r="W27" s="85"/>
      <c r="X27" s="88">
        <f>Y27+Z27+AB27+AA27</f>
        <v>45</v>
      </c>
      <c r="Y27" s="52">
        <f t="shared" ref="Y27:AC28" si="7">D27+I27+N27+S27</f>
        <v>30</v>
      </c>
      <c r="Z27" s="24">
        <f t="shared" si="7"/>
        <v>15</v>
      </c>
      <c r="AA27" s="52">
        <f t="shared" si="7"/>
        <v>0</v>
      </c>
      <c r="AB27" s="24">
        <f t="shared" si="7"/>
        <v>0</v>
      </c>
      <c r="AC27" s="59">
        <f t="shared" si="7"/>
        <v>3</v>
      </c>
      <c r="AD27"/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103">
        <v>7</v>
      </c>
      <c r="B28" s="100" t="s">
        <v>47</v>
      </c>
      <c r="C28" s="62" t="s">
        <v>46</v>
      </c>
      <c r="D28" s="84"/>
      <c r="E28" s="84"/>
      <c r="F28" s="84"/>
      <c r="G28" s="84"/>
      <c r="H28" s="87"/>
      <c r="I28" s="84">
        <v>30</v>
      </c>
      <c r="J28" s="84"/>
      <c r="K28" s="84"/>
      <c r="L28" s="84">
        <v>30</v>
      </c>
      <c r="M28" s="87">
        <v>4</v>
      </c>
      <c r="N28" s="86"/>
      <c r="O28" s="86"/>
      <c r="P28" s="86"/>
      <c r="Q28" s="86"/>
      <c r="R28" s="85"/>
      <c r="S28" s="86"/>
      <c r="T28" s="86"/>
      <c r="U28" s="86"/>
      <c r="V28" s="86"/>
      <c r="W28" s="85"/>
      <c r="X28" s="88">
        <f t="shared" ref="X28:X34" si="8">Y28+Z28+AB28</f>
        <v>60</v>
      </c>
      <c r="Y28" s="52">
        <f t="shared" si="7"/>
        <v>30</v>
      </c>
      <c r="Z28" s="24">
        <f t="shared" si="7"/>
        <v>0</v>
      </c>
      <c r="AA28" s="52">
        <f t="shared" si="7"/>
        <v>0</v>
      </c>
      <c r="AB28" s="24">
        <f t="shared" si="7"/>
        <v>30</v>
      </c>
      <c r="AC28" s="59">
        <f t="shared" si="7"/>
        <v>4</v>
      </c>
      <c r="AD28"/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103">
        <v>8</v>
      </c>
      <c r="B29" s="100" t="s">
        <v>48</v>
      </c>
      <c r="C29" s="62" t="s">
        <v>46</v>
      </c>
      <c r="D29" s="84"/>
      <c r="E29" s="84"/>
      <c r="F29" s="84"/>
      <c r="G29" s="84"/>
      <c r="H29" s="87"/>
      <c r="I29" s="84">
        <v>15</v>
      </c>
      <c r="J29" s="84">
        <v>15</v>
      </c>
      <c r="K29" s="84"/>
      <c r="L29" s="84">
        <v>15</v>
      </c>
      <c r="M29" s="87">
        <v>4</v>
      </c>
      <c r="N29" s="86"/>
      <c r="O29" s="86"/>
      <c r="P29" s="86"/>
      <c r="Q29" s="86"/>
      <c r="R29" s="85"/>
      <c r="S29" s="86"/>
      <c r="T29" s="86"/>
      <c r="U29" s="86"/>
      <c r="V29" s="86"/>
      <c r="W29" s="85"/>
      <c r="X29" s="88">
        <f t="shared" si="8"/>
        <v>45</v>
      </c>
      <c r="Y29" s="52">
        <f t="shared" ref="Y29:AC31" si="9">D29+I29+N29+S29</f>
        <v>15</v>
      </c>
      <c r="Z29" s="24">
        <f t="shared" si="9"/>
        <v>15</v>
      </c>
      <c r="AA29" s="52">
        <f t="shared" si="9"/>
        <v>0</v>
      </c>
      <c r="AB29" s="24">
        <f t="shared" si="9"/>
        <v>15</v>
      </c>
      <c r="AC29" s="59">
        <f t="shared" si="9"/>
        <v>4</v>
      </c>
      <c r="AD29"/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103">
        <v>9</v>
      </c>
      <c r="B30" s="100" t="s">
        <v>49</v>
      </c>
      <c r="C30" s="62" t="s">
        <v>35</v>
      </c>
      <c r="D30" s="84"/>
      <c r="E30" s="84"/>
      <c r="F30" s="84"/>
      <c r="G30" s="84"/>
      <c r="H30" s="87"/>
      <c r="I30" s="84">
        <v>15</v>
      </c>
      <c r="J30" s="84">
        <v>15</v>
      </c>
      <c r="K30" s="84"/>
      <c r="L30" s="84"/>
      <c r="M30" s="87">
        <v>2</v>
      </c>
      <c r="N30" s="86"/>
      <c r="O30" s="86"/>
      <c r="P30" s="86"/>
      <c r="Q30" s="86"/>
      <c r="R30" s="85"/>
      <c r="S30" s="86"/>
      <c r="T30" s="86"/>
      <c r="U30" s="86"/>
      <c r="V30" s="86"/>
      <c r="W30" s="85"/>
      <c r="X30" s="88">
        <f t="shared" si="8"/>
        <v>30</v>
      </c>
      <c r="Y30" s="52">
        <f t="shared" si="9"/>
        <v>15</v>
      </c>
      <c r="Z30" s="24">
        <f t="shared" si="9"/>
        <v>15</v>
      </c>
      <c r="AA30" s="52">
        <f t="shared" si="9"/>
        <v>0</v>
      </c>
      <c r="AB30" s="24">
        <f t="shared" si="9"/>
        <v>0</v>
      </c>
      <c r="AC30" s="59">
        <f t="shared" si="9"/>
        <v>2</v>
      </c>
      <c r="AD30"/>
      <c r="AE30"/>
      <c r="AF30"/>
      <c r="AG30"/>
      <c r="AH30"/>
      <c r="AI30"/>
      <c r="AJ30"/>
      <c r="AK30"/>
      <c r="AL30"/>
      <c r="AM30"/>
    </row>
    <row r="31" spans="1:39" ht="20.100000000000001" customHeight="1" x14ac:dyDescent="0.2">
      <c r="A31" s="103">
        <v>10</v>
      </c>
      <c r="B31" s="100" t="s">
        <v>50</v>
      </c>
      <c r="C31" s="62" t="s">
        <v>35</v>
      </c>
      <c r="D31" s="84"/>
      <c r="E31" s="84"/>
      <c r="F31" s="84"/>
      <c r="G31" s="84"/>
      <c r="H31" s="87"/>
      <c r="I31" s="84">
        <v>15</v>
      </c>
      <c r="J31" s="84">
        <v>15</v>
      </c>
      <c r="K31" s="84"/>
      <c r="L31" s="84"/>
      <c r="M31" s="87">
        <v>2</v>
      </c>
      <c r="N31" s="86"/>
      <c r="O31" s="86"/>
      <c r="P31" s="86"/>
      <c r="Q31" s="86"/>
      <c r="R31" s="85"/>
      <c r="S31" s="86"/>
      <c r="T31" s="86"/>
      <c r="U31" s="86"/>
      <c r="V31" s="86"/>
      <c r="W31" s="85"/>
      <c r="X31" s="88">
        <f t="shared" si="8"/>
        <v>30</v>
      </c>
      <c r="Y31" s="52">
        <f t="shared" si="9"/>
        <v>15</v>
      </c>
      <c r="Z31" s="24">
        <f t="shared" si="9"/>
        <v>15</v>
      </c>
      <c r="AA31" s="52">
        <f t="shared" si="9"/>
        <v>0</v>
      </c>
      <c r="AB31" s="24">
        <f t="shared" si="9"/>
        <v>0</v>
      </c>
      <c r="AC31" s="59">
        <f t="shared" si="9"/>
        <v>2</v>
      </c>
      <c r="AD31"/>
      <c r="AE31"/>
      <c r="AF31"/>
      <c r="AG31"/>
      <c r="AH31"/>
      <c r="AI31"/>
      <c r="AJ31"/>
      <c r="AK31"/>
      <c r="AL31"/>
      <c r="AM31"/>
    </row>
    <row r="32" spans="1:39" ht="21.75" customHeight="1" x14ac:dyDescent="0.2">
      <c r="A32" s="103">
        <v>5</v>
      </c>
      <c r="B32" s="100" t="s">
        <v>51</v>
      </c>
      <c r="C32" s="62" t="s">
        <v>35</v>
      </c>
      <c r="D32" s="84"/>
      <c r="E32" s="84"/>
      <c r="F32" s="84"/>
      <c r="G32" s="84"/>
      <c r="H32" s="87"/>
      <c r="I32" s="84">
        <v>15</v>
      </c>
      <c r="J32" s="84">
        <v>30</v>
      </c>
      <c r="K32" s="84"/>
      <c r="L32" s="84"/>
      <c r="M32" s="87">
        <v>3</v>
      </c>
      <c r="N32" s="86"/>
      <c r="O32" s="86"/>
      <c r="P32" s="86"/>
      <c r="Q32" s="86"/>
      <c r="R32" s="85"/>
      <c r="S32" s="86"/>
      <c r="T32" s="86"/>
      <c r="U32" s="86"/>
      <c r="V32" s="86"/>
      <c r="W32" s="85"/>
      <c r="X32" s="88">
        <f>Y32+Z32+AB32+AA32</f>
        <v>45</v>
      </c>
      <c r="Y32" s="52">
        <f>D32+I32+N32+S32</f>
        <v>15</v>
      </c>
      <c r="Z32" s="24">
        <f>E32+J32+O32+T32</f>
        <v>30</v>
      </c>
      <c r="AA32" s="52">
        <f>F32+K32+P32+U32</f>
        <v>0</v>
      </c>
      <c r="AB32" s="24">
        <f>G32+L32+Q32+V32</f>
        <v>0</v>
      </c>
      <c r="AC32" s="59">
        <f>H32+M32+R32+W32</f>
        <v>3</v>
      </c>
      <c r="AD32"/>
      <c r="AE32"/>
      <c r="AF32"/>
      <c r="AG32"/>
      <c r="AH32"/>
      <c r="AI32"/>
      <c r="AJ32"/>
      <c r="AK32"/>
      <c r="AL32"/>
      <c r="AM32"/>
    </row>
    <row r="33" spans="1:39" ht="20.100000000000001" customHeight="1" x14ac:dyDescent="0.2">
      <c r="A33" s="103">
        <v>12</v>
      </c>
      <c r="B33" s="100" t="s">
        <v>52</v>
      </c>
      <c r="C33" s="62" t="s">
        <v>53</v>
      </c>
      <c r="D33" s="84"/>
      <c r="E33" s="84"/>
      <c r="F33" s="84"/>
      <c r="G33" s="84"/>
      <c r="H33" s="87"/>
      <c r="I33" s="84">
        <v>15</v>
      </c>
      <c r="J33" s="84"/>
      <c r="K33" s="84"/>
      <c r="L33" s="84"/>
      <c r="M33" s="87">
        <v>1</v>
      </c>
      <c r="N33" s="86"/>
      <c r="O33" s="86"/>
      <c r="P33" s="86"/>
      <c r="Q33" s="86"/>
      <c r="R33" s="85"/>
      <c r="S33" s="86"/>
      <c r="T33" s="86"/>
      <c r="U33" s="86"/>
      <c r="V33" s="86"/>
      <c r="W33" s="85"/>
      <c r="X33" s="88">
        <f t="shared" si="8"/>
        <v>15</v>
      </c>
      <c r="Y33" s="52">
        <f t="shared" ref="Y33:AC34" si="10">D33+I33+N33+S33</f>
        <v>15</v>
      </c>
      <c r="Z33" s="24">
        <f t="shared" si="10"/>
        <v>0</v>
      </c>
      <c r="AA33" s="52">
        <f t="shared" si="10"/>
        <v>0</v>
      </c>
      <c r="AB33" s="24">
        <f t="shared" si="10"/>
        <v>0</v>
      </c>
      <c r="AC33" s="59">
        <f t="shared" si="10"/>
        <v>1</v>
      </c>
      <c r="AD33"/>
      <c r="AE33"/>
      <c r="AF33"/>
      <c r="AG33"/>
      <c r="AH33"/>
      <c r="AI33"/>
      <c r="AJ33"/>
      <c r="AK33"/>
      <c r="AL33"/>
      <c r="AM33"/>
    </row>
    <row r="34" spans="1:39" ht="20.100000000000001" customHeight="1" x14ac:dyDescent="0.2">
      <c r="A34" s="103">
        <v>13</v>
      </c>
      <c r="B34" s="76" t="s">
        <v>54</v>
      </c>
      <c r="C34" s="62" t="s">
        <v>55</v>
      </c>
      <c r="D34" s="84"/>
      <c r="E34" s="84"/>
      <c r="F34" s="84"/>
      <c r="G34" s="84"/>
      <c r="H34" s="87"/>
      <c r="I34" s="84"/>
      <c r="J34" s="84"/>
      <c r="K34" s="84"/>
      <c r="L34" s="84"/>
      <c r="M34" s="105"/>
      <c r="N34" s="108">
        <v>30</v>
      </c>
      <c r="O34" s="108"/>
      <c r="P34" s="86"/>
      <c r="Q34" s="86"/>
      <c r="R34" s="87">
        <v>3</v>
      </c>
      <c r="S34" s="86"/>
      <c r="T34" s="86"/>
      <c r="U34" s="86"/>
      <c r="V34" s="86"/>
      <c r="W34" s="85"/>
      <c r="X34" s="88">
        <f t="shared" si="8"/>
        <v>30</v>
      </c>
      <c r="Y34" s="52">
        <f t="shared" si="10"/>
        <v>30</v>
      </c>
      <c r="Z34" s="24">
        <f t="shared" si="10"/>
        <v>0</v>
      </c>
      <c r="AA34" s="52">
        <f t="shared" si="10"/>
        <v>0</v>
      </c>
      <c r="AB34" s="24">
        <f t="shared" si="10"/>
        <v>0</v>
      </c>
      <c r="AC34" s="59">
        <f t="shared" si="10"/>
        <v>3</v>
      </c>
      <c r="AD34"/>
      <c r="AE34"/>
      <c r="AF34"/>
      <c r="AG34"/>
      <c r="AH34"/>
      <c r="AI34"/>
      <c r="AJ34"/>
      <c r="AK34"/>
      <c r="AL34"/>
      <c r="AM34"/>
    </row>
    <row r="35" spans="1:39" ht="20.100000000000001" customHeight="1" x14ac:dyDescent="0.2">
      <c r="A35" s="131" t="s">
        <v>56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88">
        <f t="shared" ref="X35:X41" si="11">Y35+Z35+AB35</f>
        <v>270</v>
      </c>
      <c r="Y35" s="53">
        <f>Y36</f>
        <v>150</v>
      </c>
      <c r="Z35" s="22">
        <f>Z36</f>
        <v>75</v>
      </c>
      <c r="AA35" s="22">
        <f>AA36</f>
        <v>0</v>
      </c>
      <c r="AB35" s="22">
        <f>AB36</f>
        <v>45</v>
      </c>
      <c r="AC35" s="60">
        <f>AC36</f>
        <v>33</v>
      </c>
      <c r="AD35"/>
      <c r="AE35"/>
      <c r="AF35"/>
      <c r="AG35"/>
      <c r="AH35"/>
      <c r="AI35"/>
      <c r="AJ35"/>
      <c r="AK35"/>
      <c r="AL35"/>
      <c r="AM35"/>
    </row>
    <row r="36" spans="1:39" ht="20.100000000000001" customHeight="1" x14ac:dyDescent="0.2">
      <c r="A36" s="103">
        <v>1</v>
      </c>
      <c r="B36" s="76" t="s">
        <v>57</v>
      </c>
      <c r="C36" s="62"/>
      <c r="D36" s="84"/>
      <c r="E36" s="84"/>
      <c r="F36" s="84"/>
      <c r="G36" s="84"/>
      <c r="H36" s="85"/>
      <c r="I36" s="84"/>
      <c r="J36" s="84"/>
      <c r="K36" s="84"/>
      <c r="L36" s="84"/>
      <c r="M36" s="85"/>
      <c r="N36" s="86">
        <f>BiUF!N25</f>
        <v>90</v>
      </c>
      <c r="O36" s="86">
        <f>BiUF!O25</f>
        <v>45</v>
      </c>
      <c r="P36" s="86">
        <f>BiUF!P25</f>
        <v>0</v>
      </c>
      <c r="Q36" s="86">
        <f>BiUF!Q25</f>
        <v>30</v>
      </c>
      <c r="R36" s="85">
        <f>BiUF!R25</f>
        <v>20</v>
      </c>
      <c r="S36" s="86">
        <f>BiUF!S25</f>
        <v>60</v>
      </c>
      <c r="T36" s="86">
        <f>BiUF!T25</f>
        <v>30</v>
      </c>
      <c r="U36" s="86">
        <f>BiUF!U25</f>
        <v>0</v>
      </c>
      <c r="V36" s="86">
        <f>BiUF!V25</f>
        <v>15</v>
      </c>
      <c r="W36" s="85">
        <f>BiUF!W25</f>
        <v>13</v>
      </c>
      <c r="X36" s="88">
        <f>BiUF!X25</f>
        <v>270</v>
      </c>
      <c r="Y36" s="52">
        <f>BiUF!Y25</f>
        <v>150</v>
      </c>
      <c r="Z36" s="52">
        <f>BiUF!Z25</f>
        <v>75</v>
      </c>
      <c r="AA36" s="52">
        <f>BiUF!AA25</f>
        <v>0</v>
      </c>
      <c r="AB36" s="52">
        <f>BiUF!AB25</f>
        <v>45</v>
      </c>
      <c r="AC36" s="102">
        <f>BiUF!AC25</f>
        <v>33</v>
      </c>
      <c r="AD36"/>
      <c r="AE36"/>
      <c r="AF36"/>
      <c r="AG36"/>
      <c r="AH36"/>
      <c r="AI36"/>
      <c r="AJ36"/>
      <c r="AK36"/>
      <c r="AL36"/>
      <c r="AM36"/>
    </row>
    <row r="37" spans="1:39" ht="20.100000000000001" customHeight="1" x14ac:dyDescent="0.2">
      <c r="A37" s="131" t="s">
        <v>58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3"/>
      <c r="X37" s="88">
        <f t="shared" si="11"/>
        <v>570</v>
      </c>
      <c r="Y37" s="54">
        <f>SUM(Y38:Y41)</f>
        <v>0</v>
      </c>
      <c r="Z37" s="50">
        <f>SUM(Z38:Z41)</f>
        <v>570</v>
      </c>
      <c r="AA37" s="50">
        <f>SUM(AA38:AA41)</f>
        <v>0</v>
      </c>
      <c r="AB37" s="50">
        <f>SUM(AB38:AB41)</f>
        <v>0</v>
      </c>
      <c r="AC37" s="61">
        <f>SUM(AC38:AC41)</f>
        <v>36</v>
      </c>
      <c r="AD37"/>
      <c r="AE37"/>
      <c r="AF37"/>
      <c r="AG37"/>
      <c r="AH37"/>
      <c r="AI37"/>
      <c r="AJ37"/>
      <c r="AK37"/>
      <c r="AL37"/>
      <c r="AM37"/>
    </row>
    <row r="38" spans="1:39" ht="20.100000000000001" customHeight="1" x14ac:dyDescent="0.2">
      <c r="A38" s="104">
        <v>1</v>
      </c>
      <c r="B38" s="77" t="s">
        <v>59</v>
      </c>
      <c r="C38" s="63" t="s">
        <v>60</v>
      </c>
      <c r="D38" s="78"/>
      <c r="E38" s="78"/>
      <c r="F38" s="78"/>
      <c r="G38" s="78"/>
      <c r="H38" s="79"/>
      <c r="I38" s="78"/>
      <c r="J38" s="78">
        <v>30</v>
      </c>
      <c r="K38" s="78"/>
      <c r="L38" s="80"/>
      <c r="M38" s="81">
        <v>2</v>
      </c>
      <c r="N38" s="82"/>
      <c r="O38" s="82">
        <v>30</v>
      </c>
      <c r="P38" s="82"/>
      <c r="Q38" s="82"/>
      <c r="R38" s="79">
        <v>2</v>
      </c>
      <c r="S38" s="82"/>
      <c r="T38" s="82">
        <v>30</v>
      </c>
      <c r="U38" s="82"/>
      <c r="V38" s="83"/>
      <c r="W38" s="81">
        <v>4</v>
      </c>
      <c r="X38" s="88">
        <f t="shared" si="11"/>
        <v>90</v>
      </c>
      <c r="Y38" s="52">
        <f t="shared" ref="Y38:AC41" si="12">D38+I38+N38+S38</f>
        <v>0</v>
      </c>
      <c r="Z38" s="24">
        <f t="shared" si="12"/>
        <v>90</v>
      </c>
      <c r="AA38" s="24">
        <f t="shared" si="12"/>
        <v>0</v>
      </c>
      <c r="AB38" s="24">
        <f t="shared" si="12"/>
        <v>0</v>
      </c>
      <c r="AC38" s="59">
        <f t="shared" si="12"/>
        <v>8</v>
      </c>
      <c r="AD38"/>
      <c r="AE38"/>
      <c r="AF38"/>
      <c r="AG38"/>
      <c r="AH38"/>
      <c r="AI38"/>
      <c r="AJ38"/>
      <c r="AK38"/>
      <c r="AL38"/>
      <c r="AM38"/>
    </row>
    <row r="39" spans="1:39" ht="20.100000000000001" customHeight="1" x14ac:dyDescent="0.2">
      <c r="A39" s="104">
        <v>2</v>
      </c>
      <c r="B39" s="76" t="s">
        <v>61</v>
      </c>
      <c r="C39" s="62"/>
      <c r="D39" s="84"/>
      <c r="E39" s="84"/>
      <c r="F39" s="84"/>
      <c r="G39" s="84"/>
      <c r="H39" s="85"/>
      <c r="I39" s="84"/>
      <c r="J39" s="84"/>
      <c r="K39" s="84"/>
      <c r="L39" s="84"/>
      <c r="M39" s="85"/>
      <c r="N39" s="86"/>
      <c r="O39" s="86"/>
      <c r="P39" s="86"/>
      <c r="Q39" s="86"/>
      <c r="R39" s="85"/>
      <c r="S39" s="86"/>
      <c r="T39" s="86"/>
      <c r="U39" s="86"/>
      <c r="V39" s="86"/>
      <c r="W39" s="85">
        <v>8</v>
      </c>
      <c r="X39" s="88">
        <f t="shared" si="11"/>
        <v>0</v>
      </c>
      <c r="Y39" s="52">
        <f t="shared" si="12"/>
        <v>0</v>
      </c>
      <c r="Z39" s="24">
        <f t="shared" si="12"/>
        <v>0</v>
      </c>
      <c r="AA39" s="24">
        <f t="shared" si="12"/>
        <v>0</v>
      </c>
      <c r="AB39" s="24">
        <f t="shared" si="12"/>
        <v>0</v>
      </c>
      <c r="AC39" s="59">
        <f t="shared" si="12"/>
        <v>8</v>
      </c>
      <c r="AD39"/>
      <c r="AE39"/>
      <c r="AF39"/>
      <c r="AG39"/>
      <c r="AH39"/>
      <c r="AI39"/>
      <c r="AJ39"/>
      <c r="AK39"/>
      <c r="AL39"/>
      <c r="AM39"/>
    </row>
    <row r="40" spans="1:39" ht="20.100000000000001" customHeight="1" x14ac:dyDescent="0.2">
      <c r="A40" s="104">
        <v>3</v>
      </c>
      <c r="B40" s="76" t="s">
        <v>62</v>
      </c>
      <c r="C40" s="62" t="s">
        <v>63</v>
      </c>
      <c r="D40" s="145">
        <v>10</v>
      </c>
      <c r="E40" s="146"/>
      <c r="F40" s="146"/>
      <c r="G40" s="146"/>
      <c r="H40" s="146"/>
      <c r="I40" s="146"/>
      <c r="J40" s="146"/>
      <c r="K40" s="146"/>
      <c r="L40" s="146"/>
      <c r="M40" s="147"/>
      <c r="N40" s="119">
        <v>0</v>
      </c>
      <c r="O40" s="120"/>
      <c r="P40" s="120"/>
      <c r="Q40" s="120"/>
      <c r="R40" s="120"/>
      <c r="S40" s="120"/>
      <c r="T40" s="120"/>
      <c r="U40" s="120"/>
      <c r="V40" s="120"/>
      <c r="W40" s="121"/>
      <c r="X40" s="88">
        <f t="shared" si="11"/>
        <v>240</v>
      </c>
      <c r="Y40" s="52">
        <v>0</v>
      </c>
      <c r="Z40" s="24">
        <v>240</v>
      </c>
      <c r="AA40" s="24">
        <v>0</v>
      </c>
      <c r="AB40" s="24">
        <v>0</v>
      </c>
      <c r="AC40" s="59">
        <f>H40+D40+R40+W40</f>
        <v>10</v>
      </c>
      <c r="AD40"/>
      <c r="AE40"/>
      <c r="AF40"/>
      <c r="AG40"/>
      <c r="AH40"/>
      <c r="AI40"/>
      <c r="AJ40"/>
      <c r="AK40"/>
      <c r="AL40"/>
      <c r="AM40"/>
    </row>
    <row r="41" spans="1:39" ht="20.100000000000001" customHeight="1" x14ac:dyDescent="0.2">
      <c r="A41" s="104">
        <v>4</v>
      </c>
      <c r="B41" s="76" t="s">
        <v>64</v>
      </c>
      <c r="C41" s="62" t="s">
        <v>63</v>
      </c>
      <c r="D41" s="125">
        <v>0</v>
      </c>
      <c r="E41" s="126"/>
      <c r="F41" s="126"/>
      <c r="G41" s="126"/>
      <c r="H41" s="126"/>
      <c r="I41" s="126"/>
      <c r="J41" s="126"/>
      <c r="K41" s="126"/>
      <c r="L41" s="126"/>
      <c r="M41" s="127"/>
      <c r="N41" s="122">
        <v>10</v>
      </c>
      <c r="O41" s="123"/>
      <c r="P41" s="123"/>
      <c r="Q41" s="123"/>
      <c r="R41" s="123"/>
      <c r="S41" s="123"/>
      <c r="T41" s="123"/>
      <c r="U41" s="123"/>
      <c r="V41" s="123"/>
      <c r="W41" s="124"/>
      <c r="X41" s="88">
        <f t="shared" si="11"/>
        <v>240</v>
      </c>
      <c r="Y41" s="52">
        <v>0</v>
      </c>
      <c r="Z41" s="24">
        <v>240</v>
      </c>
      <c r="AA41" s="24">
        <f t="shared" si="12"/>
        <v>0</v>
      </c>
      <c r="AB41" s="24">
        <f t="shared" si="12"/>
        <v>0</v>
      </c>
      <c r="AC41" s="59">
        <f>D41+M41+N41+W41</f>
        <v>10</v>
      </c>
      <c r="AD41"/>
      <c r="AE41"/>
      <c r="AF41"/>
      <c r="AG41"/>
      <c r="AH41"/>
      <c r="AI41"/>
      <c r="AJ41"/>
      <c r="AK41"/>
      <c r="AL41"/>
      <c r="AM41"/>
    </row>
    <row r="42" spans="1:39" ht="20.100000000000001" customHeight="1" thickBot="1" x14ac:dyDescent="0.25">
      <c r="A42" s="134" t="s">
        <v>65</v>
      </c>
      <c r="B42" s="135"/>
      <c r="C42" s="135"/>
      <c r="D42" s="55">
        <f>SUM(D13:D39)</f>
        <v>214</v>
      </c>
      <c r="E42" s="55">
        <f>SUM(E13:E39)</f>
        <v>105</v>
      </c>
      <c r="F42" s="55">
        <f>SUM(F13:F39)</f>
        <v>30</v>
      </c>
      <c r="G42" s="55">
        <f>SUM(G13:G39)</f>
        <v>15</v>
      </c>
      <c r="H42" s="115">
        <f>SUM(H13:H41)</f>
        <v>25</v>
      </c>
      <c r="I42" s="55">
        <f>SUM(I13:I39)</f>
        <v>180</v>
      </c>
      <c r="J42" s="55">
        <f>SUM(J13:J39)</f>
        <v>120</v>
      </c>
      <c r="K42" s="55">
        <f>SUM(K13:K39)</f>
        <v>0</v>
      </c>
      <c r="L42" s="55">
        <f>SUM(L13:L39)</f>
        <v>60</v>
      </c>
      <c r="M42" s="115">
        <f>SUM(M13:M41)</f>
        <v>25</v>
      </c>
      <c r="N42" s="57">
        <f>SUM(N13:N39)</f>
        <v>120</v>
      </c>
      <c r="O42" s="57">
        <f>SUM(O13:O39)</f>
        <v>75</v>
      </c>
      <c r="P42" s="57">
        <f>SUM(P13:P39)</f>
        <v>0</v>
      </c>
      <c r="Q42" s="57">
        <f>SUM(Q13:Q39)</f>
        <v>30</v>
      </c>
      <c r="R42" s="115">
        <f>SUM(R13:R41)</f>
        <v>25</v>
      </c>
      <c r="S42" s="57">
        <f>SUM(S13:S39)</f>
        <v>60</v>
      </c>
      <c r="T42" s="57">
        <f>SUM(T13:T39)</f>
        <v>60</v>
      </c>
      <c r="U42" s="57">
        <f>SUM(U13:U39)</f>
        <v>0</v>
      </c>
      <c r="V42" s="57">
        <f>SUM(V13:V39)</f>
        <v>15</v>
      </c>
      <c r="W42" s="115">
        <f>SUM(W13:W41)</f>
        <v>25</v>
      </c>
      <c r="X42" s="89">
        <f t="shared" ref="X42:AC42" si="13">X13+X21+X35+X37</f>
        <v>1564</v>
      </c>
      <c r="Y42" s="73">
        <f t="shared" si="13"/>
        <v>574</v>
      </c>
      <c r="Z42" s="73">
        <f t="shared" si="13"/>
        <v>840</v>
      </c>
      <c r="AA42" s="73">
        <f t="shared" si="13"/>
        <v>30</v>
      </c>
      <c r="AB42" s="73">
        <f t="shared" si="13"/>
        <v>120</v>
      </c>
      <c r="AC42" s="110">
        <f t="shared" si="13"/>
        <v>120</v>
      </c>
      <c r="AD42"/>
      <c r="AE42"/>
      <c r="AF42"/>
      <c r="AG42"/>
      <c r="AH42"/>
      <c r="AI42"/>
      <c r="AJ42"/>
      <c r="AK42"/>
      <c r="AL42"/>
      <c r="AM42"/>
    </row>
    <row r="43" spans="1:39" ht="20.100000000000001" customHeight="1" x14ac:dyDescent="0.2">
      <c r="A43" s="134"/>
      <c r="B43" s="135"/>
      <c r="C43" s="135"/>
      <c r="D43" s="118">
        <f>SUM(D42:G42)</f>
        <v>364</v>
      </c>
      <c r="E43" s="118"/>
      <c r="F43" s="118"/>
      <c r="G43" s="118"/>
      <c r="H43" s="115"/>
      <c r="I43" s="118">
        <f>SUM(I42:L42)</f>
        <v>360</v>
      </c>
      <c r="J43" s="118"/>
      <c r="K43" s="118"/>
      <c r="L43" s="118"/>
      <c r="M43" s="115"/>
      <c r="N43" s="116">
        <f>SUM(N42:Q42)</f>
        <v>225</v>
      </c>
      <c r="O43" s="116"/>
      <c r="P43" s="116"/>
      <c r="Q43" s="116"/>
      <c r="R43" s="115"/>
      <c r="S43" s="116">
        <f>SUM(S42:V42)</f>
        <v>135</v>
      </c>
      <c r="T43" s="116"/>
      <c r="U43" s="116"/>
      <c r="V43" s="116"/>
      <c r="W43" s="115"/>
      <c r="X43" s="112">
        <f>D43+I43+N43+S43+480</f>
        <v>1564</v>
      </c>
      <c r="Y43" s="113"/>
      <c r="Z43" s="113"/>
      <c r="AA43" s="113"/>
      <c r="AB43" s="113"/>
      <c r="AC43" s="110" t="e">
        <f>#REF!+AC14+AC22+AC36+AC38</f>
        <v>#REF!</v>
      </c>
      <c r="AD43"/>
      <c r="AE43"/>
      <c r="AF43"/>
      <c r="AG43"/>
      <c r="AH43"/>
      <c r="AI43"/>
      <c r="AJ43"/>
      <c r="AK43"/>
      <c r="AL43"/>
      <c r="AM43"/>
    </row>
    <row r="44" spans="1:39" ht="18" customHeight="1" thickBot="1" x14ac:dyDescent="0.25">
      <c r="A44" s="136"/>
      <c r="B44" s="137"/>
      <c r="C44" s="137"/>
      <c r="D44" s="117">
        <f>D43+I43</f>
        <v>724</v>
      </c>
      <c r="E44" s="117"/>
      <c r="F44" s="117"/>
      <c r="G44" s="117"/>
      <c r="H44" s="117"/>
      <c r="I44" s="117"/>
      <c r="J44" s="117"/>
      <c r="K44" s="117"/>
      <c r="L44" s="117"/>
      <c r="M44" s="74">
        <f>H42+M42+D40</f>
        <v>60</v>
      </c>
      <c r="N44" s="117">
        <f>N43+S43</f>
        <v>360</v>
      </c>
      <c r="O44" s="117"/>
      <c r="P44" s="117"/>
      <c r="Q44" s="117"/>
      <c r="R44" s="117"/>
      <c r="S44" s="117"/>
      <c r="T44" s="117"/>
      <c r="U44" s="117"/>
      <c r="V44" s="117"/>
      <c r="W44" s="74">
        <f>R42+W42+N41</f>
        <v>60</v>
      </c>
      <c r="X44" s="114"/>
      <c r="Y44" s="114"/>
      <c r="Z44" s="114"/>
      <c r="AA44" s="114"/>
      <c r="AB44" s="114"/>
      <c r="AC44" s="111" t="e">
        <f>#REF!+AC16+AC29+AC37+#REF!</f>
        <v>#REF!</v>
      </c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">
      <c r="D45" s="35"/>
      <c r="E45" s="35"/>
      <c r="F45" s="35"/>
      <c r="G45" s="35"/>
      <c r="H45" s="35"/>
      <c r="I45" s="35"/>
      <c r="J45" s="35"/>
      <c r="K45" s="35"/>
      <c r="L45" s="35"/>
      <c r="M45" s="39"/>
      <c r="N45" s="35"/>
      <c r="O45" s="35"/>
      <c r="P45" s="35"/>
      <c r="Q45" s="35"/>
      <c r="R45" s="35"/>
      <c r="S45" s="35"/>
      <c r="T45" s="35"/>
      <c r="U45" s="35"/>
      <c r="V45" s="35"/>
      <c r="W45" s="39"/>
      <c r="X45" s="35"/>
      <c r="Y45" s="35"/>
      <c r="Z45" s="35"/>
      <c r="AA45" s="35"/>
      <c r="AB45" s="35"/>
      <c r="AC45" s="35"/>
      <c r="AD45" s="35"/>
      <c r="AE45" s="35"/>
      <c r="AF45" s="35"/>
      <c r="AG45" s="39"/>
      <c r="AH45" s="33"/>
      <c r="AI45" s="33"/>
      <c r="AJ45" s="33"/>
      <c r="AK45" s="33"/>
      <c r="AL45" s="33"/>
      <c r="AM45" s="37"/>
    </row>
    <row r="46" spans="1:39" ht="16.5" customHeight="1" x14ac:dyDescent="0.2">
      <c r="A46" s="44"/>
      <c r="B46" s="44"/>
      <c r="C46" s="44"/>
      <c r="D46" s="35"/>
      <c r="E46" s="35"/>
      <c r="F46" s="35"/>
      <c r="G46" s="35"/>
      <c r="H46" s="35"/>
      <c r="I46" s="35"/>
      <c r="J46" s="35"/>
      <c r="K46" s="35"/>
      <c r="L46" s="35"/>
      <c r="M46" s="39"/>
      <c r="N46" s="35"/>
      <c r="O46" s="35"/>
      <c r="P46" s="35"/>
      <c r="Q46" s="35"/>
      <c r="R46" s="35"/>
      <c r="S46" s="35"/>
      <c r="T46" s="35"/>
      <c r="U46" s="35"/>
      <c r="V46" s="35"/>
      <c r="W46" s="39"/>
      <c r="X46" s="35"/>
      <c r="Y46" s="35"/>
      <c r="Z46" s="35"/>
      <c r="AA46" s="35"/>
      <c r="AB46" s="35"/>
      <c r="AC46" s="35"/>
      <c r="AD46" s="35"/>
      <c r="AE46" s="35"/>
      <c r="AF46" s="35"/>
      <c r="AG46" s="39"/>
      <c r="AH46" s="33"/>
      <c r="AI46" s="33"/>
      <c r="AJ46" s="33"/>
      <c r="AK46" s="33"/>
      <c r="AL46" s="33"/>
      <c r="AM46" s="37"/>
    </row>
    <row r="47" spans="1:39" s="4" customFormat="1" ht="13.5" customHeight="1" x14ac:dyDescent="0.2">
      <c r="B47" s="34"/>
      <c r="C47" s="27"/>
      <c r="D47" s="40"/>
      <c r="E47" s="40"/>
      <c r="F47" s="40"/>
      <c r="G47" s="40"/>
      <c r="H47" s="40"/>
      <c r="I47" s="40"/>
      <c r="J47" s="40"/>
      <c r="K47" s="40"/>
      <c r="L47" s="40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39"/>
      <c r="AH47" s="45"/>
      <c r="AI47" s="45"/>
      <c r="AJ47" s="45"/>
      <c r="AK47" s="45"/>
      <c r="AL47" s="45"/>
      <c r="AM47" s="46"/>
    </row>
    <row r="48" spans="1:39" s="4" customFormat="1" ht="12" customHeight="1" x14ac:dyDescent="0.2">
      <c r="B48" s="31"/>
      <c r="C48" s="27"/>
      <c r="D48" s="40"/>
      <c r="E48" s="40"/>
      <c r="F48" s="40"/>
      <c r="G48" s="40"/>
      <c r="H48" s="38"/>
      <c r="I48" s="40"/>
      <c r="J48" s="40"/>
      <c r="K48" s="40"/>
      <c r="L48" s="40"/>
      <c r="M48" s="38"/>
      <c r="N48" s="41"/>
      <c r="O48" s="41"/>
      <c r="P48" s="41"/>
      <c r="Q48" s="41"/>
      <c r="R48" s="42"/>
      <c r="S48" s="40"/>
      <c r="T48" s="40"/>
      <c r="U48" s="40"/>
      <c r="V48" s="40"/>
      <c r="W48" s="38"/>
      <c r="X48" s="41"/>
      <c r="Y48" s="41"/>
      <c r="Z48" s="41"/>
      <c r="AA48" s="41"/>
      <c r="AB48" s="42"/>
      <c r="AC48" s="40"/>
      <c r="AD48" s="40"/>
      <c r="AE48" s="40"/>
      <c r="AF48" s="40"/>
      <c r="AG48" s="38"/>
      <c r="AH48" s="47"/>
      <c r="AI48" s="40"/>
      <c r="AJ48" s="40"/>
      <c r="AK48" s="40"/>
      <c r="AL48" s="40"/>
      <c r="AM48" s="48"/>
    </row>
  </sheetData>
  <mergeCells count="45">
    <mergeCell ref="A8:AC8"/>
    <mergeCell ref="A6:AC6"/>
    <mergeCell ref="A7:AC7"/>
    <mergeCell ref="A1:AC1"/>
    <mergeCell ref="A2:AC2"/>
    <mergeCell ref="A3:AC3"/>
    <mergeCell ref="A4:AC4"/>
    <mergeCell ref="A5:AC5"/>
    <mergeCell ref="N11:Q11"/>
    <mergeCell ref="R11:R12"/>
    <mergeCell ref="S11:V11"/>
    <mergeCell ref="B10:B12"/>
    <mergeCell ref="AC10:AC12"/>
    <mergeCell ref="H11:H12"/>
    <mergeCell ref="Y10:AB11"/>
    <mergeCell ref="I11:L11"/>
    <mergeCell ref="D10:M10"/>
    <mergeCell ref="M11:M12"/>
    <mergeCell ref="X10:X12"/>
    <mergeCell ref="W11:W12"/>
    <mergeCell ref="N10:W10"/>
    <mergeCell ref="A42:C44"/>
    <mergeCell ref="I43:L43"/>
    <mergeCell ref="A10:A12"/>
    <mergeCell ref="C10:C12"/>
    <mergeCell ref="D11:G11"/>
    <mergeCell ref="D40:M40"/>
    <mergeCell ref="N40:W40"/>
    <mergeCell ref="N41:W41"/>
    <mergeCell ref="D41:M41"/>
    <mergeCell ref="A13:W13"/>
    <mergeCell ref="A21:W21"/>
    <mergeCell ref="A35:W35"/>
    <mergeCell ref="A37:W37"/>
    <mergeCell ref="AC42:AC44"/>
    <mergeCell ref="X43:AB44"/>
    <mergeCell ref="H42:H43"/>
    <mergeCell ref="M42:M43"/>
    <mergeCell ref="S43:V43"/>
    <mergeCell ref="N44:V44"/>
    <mergeCell ref="R42:R43"/>
    <mergeCell ref="W42:W43"/>
    <mergeCell ref="D44:L44"/>
    <mergeCell ref="N43:Q43"/>
    <mergeCell ref="D43:G4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4" orientation="portrait" r:id="rId1"/>
  <headerFooter alignWithMargins="0"/>
  <ignoredErrors>
    <ignoredError sqref="D42" formulaRange="1"/>
    <ignoredError sqref="N42 X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5AFA-8A38-43E2-8F63-6584365D52C4}">
  <sheetPr>
    <pageSetUpPr fitToPage="1"/>
  </sheetPr>
  <dimension ref="A1:AM25"/>
  <sheetViews>
    <sheetView zoomScaleNormal="100" workbookViewId="0">
      <selection activeCell="A3" sqref="A3:AC3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23" width="3.28515625" customWidth="1"/>
    <col min="24" max="24" width="3.5703125" customWidth="1"/>
    <col min="25" max="29" width="3.7109375" customWidth="1"/>
    <col min="30" max="30" width="4.140625" customWidth="1"/>
    <col min="31" max="38" width="9.140625" hidden="1" customWidth="1"/>
    <col min="39" max="39" width="4" customWidth="1"/>
  </cols>
  <sheetData>
    <row r="1" spans="1:39" ht="12.75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" customHeight="1" x14ac:dyDescent="0.2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12" customHeight="1" x14ac:dyDescent="0.2">
      <c r="A6" s="164" t="s">
        <v>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69"/>
      <c r="AE6" s="69"/>
      <c r="AF6" s="69"/>
      <c r="AG6" s="69"/>
      <c r="AH6" s="69"/>
      <c r="AI6" s="69"/>
      <c r="AJ6" s="69"/>
      <c r="AK6" s="69"/>
      <c r="AL6" s="69"/>
      <c r="AM6" s="69"/>
    </row>
    <row r="7" spans="1:39" ht="12.75" customHeight="1" x14ac:dyDescent="0.2">
      <c r="A7" s="165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x14ac:dyDescent="0.2">
      <c r="A8" s="163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2.75" customHeight="1" x14ac:dyDescent="0.2">
      <c r="A9" s="187" t="s">
        <v>66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18.75" customHeight="1" x14ac:dyDescent="0.2">
      <c r="A10" s="3"/>
      <c r="B10" s="3"/>
      <c r="C10" s="26"/>
      <c r="D10" s="5"/>
      <c r="E10" s="5"/>
      <c r="F10" s="5"/>
      <c r="G10" s="5"/>
      <c r="H10" s="13"/>
      <c r="I10" s="5"/>
      <c r="J10" s="5"/>
      <c r="K10" s="5"/>
      <c r="L10" s="5"/>
      <c r="M10" s="38"/>
      <c r="N10" s="6"/>
      <c r="O10" s="6"/>
      <c r="P10" s="6"/>
      <c r="Q10" s="6"/>
      <c r="R10" s="174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6"/>
      <c r="AE10" s="5"/>
      <c r="AF10" s="5"/>
      <c r="AG10" s="13"/>
      <c r="AH10" s="7"/>
      <c r="AI10" s="8"/>
      <c r="AJ10" s="8"/>
      <c r="AK10" s="8"/>
      <c r="AL10" s="8"/>
      <c r="AM10" s="17"/>
    </row>
    <row r="11" spans="1:39" x14ac:dyDescent="0.2">
      <c r="A11" s="153" t="s">
        <v>7</v>
      </c>
      <c r="B11" s="183" t="s">
        <v>8</v>
      </c>
      <c r="C11" s="184" t="s">
        <v>67</v>
      </c>
      <c r="D11" s="185" t="s">
        <v>10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5" t="s">
        <v>11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71" t="s">
        <v>12</v>
      </c>
      <c r="Y11" s="177" t="s">
        <v>13</v>
      </c>
      <c r="Z11" s="178"/>
      <c r="AA11" s="178"/>
      <c r="AB11" s="178"/>
      <c r="AC11" s="180" t="s">
        <v>14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53"/>
      <c r="B12" s="183"/>
      <c r="C12" s="141"/>
      <c r="D12" s="143" t="s">
        <v>15</v>
      </c>
      <c r="E12" s="144"/>
      <c r="F12" s="144"/>
      <c r="G12" s="144"/>
      <c r="H12" s="150" t="s">
        <v>14</v>
      </c>
      <c r="I12" s="143" t="s">
        <v>16</v>
      </c>
      <c r="J12" s="144"/>
      <c r="K12" s="144"/>
      <c r="L12" s="144"/>
      <c r="M12" s="150" t="s">
        <v>14</v>
      </c>
      <c r="N12" s="148" t="s">
        <v>17</v>
      </c>
      <c r="O12" s="149"/>
      <c r="P12" s="149"/>
      <c r="Q12" s="149"/>
      <c r="R12" s="150" t="s">
        <v>14</v>
      </c>
      <c r="S12" s="148" t="s">
        <v>18</v>
      </c>
      <c r="T12" s="149"/>
      <c r="U12" s="149"/>
      <c r="V12" s="149"/>
      <c r="W12" s="150" t="s">
        <v>14</v>
      </c>
      <c r="X12" s="171"/>
      <c r="Y12" s="179"/>
      <c r="Z12" s="158"/>
      <c r="AA12" s="158"/>
      <c r="AB12" s="158"/>
      <c r="AC12" s="180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153"/>
      <c r="B13" s="183"/>
      <c r="C13" s="142"/>
      <c r="D13" s="9" t="s">
        <v>23</v>
      </c>
      <c r="E13" s="9" t="s">
        <v>20</v>
      </c>
      <c r="F13" s="15" t="s">
        <v>21</v>
      </c>
      <c r="G13" s="15" t="s">
        <v>22</v>
      </c>
      <c r="H13" s="151"/>
      <c r="I13" s="9" t="s">
        <v>23</v>
      </c>
      <c r="J13" s="9" t="s">
        <v>20</v>
      </c>
      <c r="K13" s="15" t="s">
        <v>21</v>
      </c>
      <c r="L13" s="15" t="s">
        <v>22</v>
      </c>
      <c r="M13" s="151"/>
      <c r="N13" s="10" t="s">
        <v>23</v>
      </c>
      <c r="O13" s="10" t="s">
        <v>20</v>
      </c>
      <c r="P13" s="16" t="s">
        <v>21</v>
      </c>
      <c r="Q13" s="16" t="s">
        <v>22</v>
      </c>
      <c r="R13" s="151"/>
      <c r="S13" s="10" t="s">
        <v>23</v>
      </c>
      <c r="T13" s="10" t="s">
        <v>20</v>
      </c>
      <c r="U13" s="16" t="s">
        <v>21</v>
      </c>
      <c r="V13" s="16" t="s">
        <v>22</v>
      </c>
      <c r="W13" s="151"/>
      <c r="X13" s="171"/>
      <c r="Y13" s="11" t="s">
        <v>23</v>
      </c>
      <c r="Z13" s="11" t="s">
        <v>20</v>
      </c>
      <c r="AA13" s="19" t="s">
        <v>21</v>
      </c>
      <c r="AB13" s="19" t="s">
        <v>22</v>
      </c>
      <c r="AC13" s="180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20.100000000000001" customHeight="1" x14ac:dyDescent="0.2">
      <c r="A14" s="169" t="s">
        <v>68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70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ht="20.100000000000001" customHeight="1" x14ac:dyDescent="0.2">
      <c r="A15" s="29">
        <v>1</v>
      </c>
      <c r="B15" s="90" t="s">
        <v>69</v>
      </c>
      <c r="C15" s="30" t="s">
        <v>70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15</v>
      </c>
      <c r="O15" s="96">
        <v>15</v>
      </c>
      <c r="P15" s="96"/>
      <c r="Q15" s="96"/>
      <c r="R15" s="94">
        <v>4</v>
      </c>
      <c r="S15" s="96"/>
      <c r="T15" s="96"/>
      <c r="U15" s="96"/>
      <c r="V15" s="97"/>
      <c r="W15" s="75"/>
      <c r="X15" s="12">
        <f t="shared" ref="X15:X25" si="0">Y15+Z15+AB15</f>
        <v>30</v>
      </c>
      <c r="Y15" s="24">
        <f t="shared" ref="Y15:Y25" si="1">D15+I15+N15+S15</f>
        <v>15</v>
      </c>
      <c r="Z15" s="24">
        <f t="shared" ref="Z15:Z25" si="2">E15+J15+O15+T15</f>
        <v>15</v>
      </c>
      <c r="AA15" s="24">
        <f t="shared" ref="AA15:AA25" si="3">F15+K15+P15+U15</f>
        <v>0</v>
      </c>
      <c r="AB15" s="24">
        <f t="shared" ref="AB15:AB25" si="4">G15+L15+Q15+V15</f>
        <v>0</v>
      </c>
      <c r="AC15" s="23">
        <f t="shared" ref="AC15:AC25" si="5">H15+M15+R15+W15</f>
        <v>4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20.100000000000001" customHeight="1" x14ac:dyDescent="0.2">
      <c r="A16" s="29">
        <v>2</v>
      </c>
      <c r="B16" s="90" t="s">
        <v>71</v>
      </c>
      <c r="C16" s="30" t="s">
        <v>70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15</v>
      </c>
      <c r="O16" s="96">
        <v>15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 t="shared" si="0"/>
        <v>30</v>
      </c>
      <c r="Y16" s="24">
        <f t="shared" si="1"/>
        <v>15</v>
      </c>
      <c r="Z16" s="24">
        <f t="shared" si="2"/>
        <v>15</v>
      </c>
      <c r="AA16" s="24">
        <f t="shared" si="3"/>
        <v>0</v>
      </c>
      <c r="AB16" s="24">
        <f t="shared" si="4"/>
        <v>0</v>
      </c>
      <c r="AC16" s="23">
        <f t="shared" si="5"/>
        <v>4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ht="20.100000000000001" customHeight="1" x14ac:dyDescent="0.2">
      <c r="A17" s="29">
        <v>3</v>
      </c>
      <c r="B17" s="90" t="s">
        <v>72</v>
      </c>
      <c r="C17" s="30" t="s">
        <v>70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15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 t="shared" si="0"/>
        <v>15</v>
      </c>
      <c r="Y17" s="24">
        <f t="shared" si="1"/>
        <v>15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3">
        <f t="shared" si="5"/>
        <v>1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ht="20.100000000000001" customHeight="1" x14ac:dyDescent="0.2">
      <c r="A18" s="29">
        <v>4</v>
      </c>
      <c r="B18" s="90" t="s">
        <v>73</v>
      </c>
      <c r="C18" s="30" t="s">
        <v>74</v>
      </c>
      <c r="D18" s="93"/>
      <c r="E18" s="93"/>
      <c r="F18" s="93"/>
      <c r="G18" s="93"/>
      <c r="H18" s="94"/>
      <c r="I18" s="93"/>
      <c r="J18" s="93"/>
      <c r="K18" s="93"/>
      <c r="L18" s="93"/>
      <c r="M18" s="75"/>
      <c r="N18" s="96">
        <v>15</v>
      </c>
      <c r="O18" s="96"/>
      <c r="P18" s="96"/>
      <c r="Q18" s="96">
        <v>15</v>
      </c>
      <c r="R18" s="94">
        <v>4</v>
      </c>
      <c r="S18" s="96"/>
      <c r="T18" s="96"/>
      <c r="U18" s="96"/>
      <c r="V18" s="97"/>
      <c r="W18" s="75"/>
      <c r="X18" s="12">
        <f t="shared" si="0"/>
        <v>30</v>
      </c>
      <c r="Y18" s="24">
        <f t="shared" si="1"/>
        <v>15</v>
      </c>
      <c r="Z18" s="24">
        <f t="shared" si="2"/>
        <v>0</v>
      </c>
      <c r="AA18" s="24">
        <f t="shared" si="3"/>
        <v>0</v>
      </c>
      <c r="AB18" s="24">
        <f t="shared" si="4"/>
        <v>15</v>
      </c>
      <c r="AC18" s="23">
        <f t="shared" si="5"/>
        <v>4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ht="20.100000000000001" customHeight="1" x14ac:dyDescent="0.2">
      <c r="A19" s="29">
        <v>5</v>
      </c>
      <c r="B19" s="90" t="s">
        <v>75</v>
      </c>
      <c r="C19" s="30" t="s">
        <v>70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15</v>
      </c>
      <c r="O19" s="96"/>
      <c r="P19" s="96"/>
      <c r="Q19" s="96">
        <v>15</v>
      </c>
      <c r="R19" s="75">
        <v>4</v>
      </c>
      <c r="S19" s="96"/>
      <c r="T19" s="96"/>
      <c r="U19" s="96"/>
      <c r="V19" s="96"/>
      <c r="W19" s="75"/>
      <c r="X19" s="12">
        <f t="shared" si="0"/>
        <v>30</v>
      </c>
      <c r="Y19" s="24">
        <f t="shared" si="1"/>
        <v>15</v>
      </c>
      <c r="Z19" s="24">
        <f t="shared" si="2"/>
        <v>0</v>
      </c>
      <c r="AA19" s="24">
        <f t="shared" si="3"/>
        <v>0</v>
      </c>
      <c r="AB19" s="24">
        <f t="shared" si="4"/>
        <v>15</v>
      </c>
      <c r="AC19" s="23">
        <f t="shared" si="5"/>
        <v>4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ht="24" customHeight="1" x14ac:dyDescent="0.2">
      <c r="A20" s="29">
        <v>6</v>
      </c>
      <c r="B20" s="91" t="s">
        <v>76</v>
      </c>
      <c r="C20" s="30" t="s">
        <v>70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15</v>
      </c>
      <c r="O20" s="96">
        <v>15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30</v>
      </c>
      <c r="Y20" s="24">
        <f>D20+I20+N20+S20</f>
        <v>15</v>
      </c>
      <c r="Z20" s="24">
        <f>E20+J20+O20+T20</f>
        <v>15</v>
      </c>
      <c r="AA20" s="24">
        <f>F20+K20+P20+U20</f>
        <v>0</v>
      </c>
      <c r="AB20" s="24">
        <f>G20+L20+Q20+V20</f>
        <v>0</v>
      </c>
      <c r="AC20" s="23">
        <f>H20+M20+R20+W20</f>
        <v>3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ht="20.100000000000001" customHeight="1" x14ac:dyDescent="0.2">
      <c r="A21" s="29">
        <v>7</v>
      </c>
      <c r="B21" s="90" t="s">
        <v>77</v>
      </c>
      <c r="C21" s="30" t="s">
        <v>78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15</v>
      </c>
      <c r="T21" s="96">
        <v>15</v>
      </c>
      <c r="U21" s="96"/>
      <c r="V21" s="96"/>
      <c r="W21" s="75">
        <v>4</v>
      </c>
      <c r="X21" s="12">
        <f t="shared" si="0"/>
        <v>30</v>
      </c>
      <c r="Y21" s="24">
        <f t="shared" si="1"/>
        <v>15</v>
      </c>
      <c r="Z21" s="24">
        <f t="shared" si="2"/>
        <v>15</v>
      </c>
      <c r="AA21" s="24">
        <f t="shared" si="3"/>
        <v>0</v>
      </c>
      <c r="AB21" s="24">
        <f t="shared" si="4"/>
        <v>0</v>
      </c>
      <c r="AC21" s="23">
        <f t="shared" si="5"/>
        <v>4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ht="20.100000000000001" customHeight="1" x14ac:dyDescent="0.2">
      <c r="A22" s="29">
        <v>8</v>
      </c>
      <c r="B22" s="90" t="s">
        <v>79</v>
      </c>
      <c r="C22" s="30" t="s">
        <v>78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15</v>
      </c>
      <c r="T22" s="96">
        <v>15</v>
      </c>
      <c r="U22" s="96"/>
      <c r="V22" s="96"/>
      <c r="W22" s="75">
        <v>4</v>
      </c>
      <c r="X22" s="12">
        <f t="shared" si="0"/>
        <v>30</v>
      </c>
      <c r="Y22" s="24">
        <f t="shared" si="1"/>
        <v>15</v>
      </c>
      <c r="Z22" s="24">
        <f t="shared" si="2"/>
        <v>15</v>
      </c>
      <c r="AA22" s="24">
        <f t="shared" si="3"/>
        <v>0</v>
      </c>
      <c r="AB22" s="24">
        <f t="shared" si="4"/>
        <v>0</v>
      </c>
      <c r="AC22" s="23">
        <f t="shared" si="5"/>
        <v>4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20.100000000000001" customHeight="1" x14ac:dyDescent="0.2">
      <c r="A23" s="29">
        <v>9</v>
      </c>
      <c r="B23" s="90" t="s">
        <v>80</v>
      </c>
      <c r="C23" s="30" t="s">
        <v>81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15</v>
      </c>
      <c r="T23" s="96"/>
      <c r="U23" s="96"/>
      <c r="V23" s="96">
        <v>15</v>
      </c>
      <c r="W23" s="75">
        <v>4</v>
      </c>
      <c r="X23" s="12">
        <f t="shared" si="0"/>
        <v>30</v>
      </c>
      <c r="Y23" s="24">
        <f t="shared" si="1"/>
        <v>15</v>
      </c>
      <c r="Z23" s="24">
        <f t="shared" si="2"/>
        <v>0</v>
      </c>
      <c r="AA23" s="24">
        <f t="shared" si="3"/>
        <v>0</v>
      </c>
      <c r="AB23" s="24">
        <f t="shared" si="4"/>
        <v>15</v>
      </c>
      <c r="AC23" s="23">
        <f t="shared" si="5"/>
        <v>4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0.100000000000001" customHeight="1" x14ac:dyDescent="0.2">
      <c r="A24" s="29">
        <v>10</v>
      </c>
      <c r="B24" s="92" t="s">
        <v>82</v>
      </c>
      <c r="C24" s="30" t="s">
        <v>78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15</v>
      </c>
      <c r="T24" s="96"/>
      <c r="U24" s="96"/>
      <c r="V24" s="96"/>
      <c r="W24" s="75">
        <v>1</v>
      </c>
      <c r="X24" s="12">
        <f t="shared" si="0"/>
        <v>15</v>
      </c>
      <c r="Y24" s="24">
        <f t="shared" si="1"/>
        <v>15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3">
        <f t="shared" si="5"/>
        <v>1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ht="21.75" customHeight="1" x14ac:dyDescent="0.2">
      <c r="A25" s="172" t="s">
        <v>83</v>
      </c>
      <c r="B25" s="173"/>
      <c r="C25" s="173"/>
      <c r="D25" s="55">
        <f t="shared" ref="D25:W25" si="6">SUM(D14:D24)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90</v>
      </c>
      <c r="O25" s="57">
        <f t="shared" si="6"/>
        <v>45</v>
      </c>
      <c r="P25" s="57">
        <f t="shared" si="6"/>
        <v>0</v>
      </c>
      <c r="Q25" s="57">
        <f t="shared" si="6"/>
        <v>30</v>
      </c>
      <c r="R25" s="56">
        <f t="shared" si="6"/>
        <v>20</v>
      </c>
      <c r="S25" s="57">
        <f t="shared" si="6"/>
        <v>60</v>
      </c>
      <c r="T25" s="57">
        <f t="shared" si="6"/>
        <v>30</v>
      </c>
      <c r="U25" s="57">
        <f t="shared" si="6"/>
        <v>0</v>
      </c>
      <c r="V25" s="57">
        <f t="shared" si="6"/>
        <v>15</v>
      </c>
      <c r="W25" s="56">
        <f t="shared" si="6"/>
        <v>13</v>
      </c>
      <c r="X25" s="12">
        <f t="shared" si="0"/>
        <v>270</v>
      </c>
      <c r="Y25" s="24">
        <f t="shared" si="1"/>
        <v>150</v>
      </c>
      <c r="Z25" s="24">
        <f t="shared" si="2"/>
        <v>75</v>
      </c>
      <c r="AA25" s="24">
        <f t="shared" si="3"/>
        <v>0</v>
      </c>
      <c r="AB25" s="24">
        <f t="shared" si="4"/>
        <v>45</v>
      </c>
      <c r="AC25" s="23">
        <f t="shared" si="5"/>
        <v>33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</row>
  </sheetData>
  <mergeCells count="28">
    <mergeCell ref="A6:AC6"/>
    <mergeCell ref="A1:AC1"/>
    <mergeCell ref="A2:AC2"/>
    <mergeCell ref="A3:AC3"/>
    <mergeCell ref="A4:AC4"/>
    <mergeCell ref="A5:AC5"/>
    <mergeCell ref="A7:AC7"/>
    <mergeCell ref="A8:AC8"/>
    <mergeCell ref="B11:B13"/>
    <mergeCell ref="C11:C13"/>
    <mergeCell ref="D11:M11"/>
    <mergeCell ref="H12:H13"/>
    <mergeCell ref="S12:V12"/>
    <mergeCell ref="W12:W13"/>
    <mergeCell ref="A11:A13"/>
    <mergeCell ref="N11:W11"/>
    <mergeCell ref="A9:AC9"/>
    <mergeCell ref="D12:G12"/>
    <mergeCell ref="A14:AC14"/>
    <mergeCell ref="X11:X13"/>
    <mergeCell ref="R12:R13"/>
    <mergeCell ref="A25:C25"/>
    <mergeCell ref="R10:AD10"/>
    <mergeCell ref="Y11:AB12"/>
    <mergeCell ref="AC11:AC13"/>
    <mergeCell ref="I12:L12"/>
    <mergeCell ref="M12:M13"/>
    <mergeCell ref="N12:Q12"/>
  </mergeCells>
  <phoneticPr fontId="2" type="noConversion"/>
  <printOptions horizontalCentered="1"/>
  <pageMargins left="0.43307086614173229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6F45-4CA0-4325-8E2B-24C918C2B2E1}">
  <sheetPr>
    <pageSetUpPr fitToPage="1"/>
  </sheetPr>
  <dimension ref="A1:AM26"/>
  <sheetViews>
    <sheetView zoomScaleNormal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570312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6" customWidth="1"/>
    <col min="25" max="27" width="3.7109375" style="6" customWidth="1"/>
    <col min="28" max="28" width="3.7109375" style="14" customWidth="1"/>
    <col min="29" max="29" width="3.7109375" style="5" customWidth="1"/>
    <col min="30" max="30" width="5.28515625" style="5" customWidth="1"/>
    <col min="31" max="31" width="2.28515625" style="5" hidden="1" customWidth="1"/>
    <col min="32" max="32" width="2.42578125" style="5" hidden="1" customWidth="1"/>
    <col min="33" max="33" width="2.42578125" style="13" hidden="1" customWidth="1"/>
    <col min="34" max="34" width="4.7109375" style="7" hidden="1" customWidth="1"/>
    <col min="35" max="35" width="5.42578125" style="8" hidden="1" customWidth="1"/>
    <col min="36" max="37" width="3.85546875" style="8" hidden="1" customWidth="1"/>
    <col min="38" max="38" width="3.140625" style="8" hidden="1" customWidth="1"/>
    <col min="39" max="39" width="3.7109375" style="17" hidden="1" customWidth="1"/>
  </cols>
  <sheetData>
    <row r="1" spans="1:39" ht="12.75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49" customFormat="1" ht="12.75" customHeight="1" x14ac:dyDescent="0.2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12.75" customHeight="1" x14ac:dyDescent="0.2">
      <c r="A6" s="164" t="s">
        <v>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ht="12.75" customHeight="1" x14ac:dyDescent="0.2">
      <c r="A7" s="165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2.75" customHeight="1" x14ac:dyDescent="0.2">
      <c r="A8" s="163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4.25" customHeight="1" x14ac:dyDescent="0.2">
      <c r="A9" s="187" t="s">
        <v>84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18.75" customHeight="1" x14ac:dyDescent="0.2">
      <c r="S10" s="174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6"/>
      <c r="AE10" s="175"/>
    </row>
    <row r="11" spans="1:39" s="1" customFormat="1" ht="12.75" customHeight="1" x14ac:dyDescent="0.2">
      <c r="A11" s="153" t="s">
        <v>7</v>
      </c>
      <c r="B11" s="183" t="s">
        <v>8</v>
      </c>
      <c r="C11" s="184" t="s">
        <v>67</v>
      </c>
      <c r="D11" s="185" t="s">
        <v>10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5" t="s">
        <v>11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71" t="s">
        <v>12</v>
      </c>
      <c r="Y11" s="177" t="s">
        <v>13</v>
      </c>
      <c r="Z11" s="178"/>
      <c r="AA11" s="178"/>
      <c r="AB11" s="178"/>
      <c r="AC11" s="150" t="s">
        <v>14</v>
      </c>
      <c r="AD11" s="72"/>
    </row>
    <row r="12" spans="1:39" s="1" customFormat="1" ht="12.75" customHeight="1" x14ac:dyDescent="0.2">
      <c r="A12" s="153"/>
      <c r="B12" s="183"/>
      <c r="C12" s="141"/>
      <c r="D12" s="143" t="s">
        <v>15</v>
      </c>
      <c r="E12" s="144"/>
      <c r="F12" s="144"/>
      <c r="G12" s="144"/>
      <c r="H12" s="150" t="s">
        <v>14</v>
      </c>
      <c r="I12" s="143" t="s">
        <v>16</v>
      </c>
      <c r="J12" s="144"/>
      <c r="K12" s="144"/>
      <c r="L12" s="144"/>
      <c r="M12" s="150" t="s">
        <v>14</v>
      </c>
      <c r="N12" s="148" t="s">
        <v>17</v>
      </c>
      <c r="O12" s="149"/>
      <c r="P12" s="149"/>
      <c r="Q12" s="149"/>
      <c r="R12" s="150" t="s">
        <v>14</v>
      </c>
      <c r="S12" s="148" t="s">
        <v>18</v>
      </c>
      <c r="T12" s="149"/>
      <c r="U12" s="149"/>
      <c r="V12" s="149"/>
      <c r="W12" s="150" t="s">
        <v>14</v>
      </c>
      <c r="X12" s="171"/>
      <c r="Y12" s="179"/>
      <c r="Z12" s="158"/>
      <c r="AA12" s="158"/>
      <c r="AB12" s="158"/>
      <c r="AC12" s="189"/>
    </row>
    <row r="13" spans="1:39" s="2" customFormat="1" ht="12.75" customHeight="1" x14ac:dyDescent="0.2">
      <c r="A13" s="153"/>
      <c r="B13" s="183"/>
      <c r="C13" s="142"/>
      <c r="D13" s="9" t="s">
        <v>23</v>
      </c>
      <c r="E13" s="9" t="s">
        <v>20</v>
      </c>
      <c r="F13" s="15" t="s">
        <v>21</v>
      </c>
      <c r="G13" s="15" t="s">
        <v>22</v>
      </c>
      <c r="H13" s="151"/>
      <c r="I13" s="9" t="s">
        <v>23</v>
      </c>
      <c r="J13" s="9" t="s">
        <v>20</v>
      </c>
      <c r="K13" s="15" t="s">
        <v>21</v>
      </c>
      <c r="L13" s="15" t="s">
        <v>22</v>
      </c>
      <c r="M13" s="151"/>
      <c r="N13" s="10" t="s">
        <v>23</v>
      </c>
      <c r="O13" s="10" t="s">
        <v>20</v>
      </c>
      <c r="P13" s="16" t="s">
        <v>21</v>
      </c>
      <c r="Q13" s="16" t="s">
        <v>22</v>
      </c>
      <c r="R13" s="151"/>
      <c r="S13" s="10" t="s">
        <v>23</v>
      </c>
      <c r="T13" s="10" t="s">
        <v>20</v>
      </c>
      <c r="U13" s="16" t="s">
        <v>21</v>
      </c>
      <c r="V13" s="16" t="s">
        <v>22</v>
      </c>
      <c r="W13" s="151"/>
      <c r="X13" s="171"/>
      <c r="Y13" s="11" t="s">
        <v>23</v>
      </c>
      <c r="Z13" s="11" t="s">
        <v>20</v>
      </c>
      <c r="AA13" s="19" t="s">
        <v>21</v>
      </c>
      <c r="AB13" s="19" t="s">
        <v>22</v>
      </c>
      <c r="AC13" s="151"/>
    </row>
    <row r="14" spans="1:39" s="31" customFormat="1" ht="20.100000000000001" customHeight="1" x14ac:dyDescent="0.2">
      <c r="A14" s="190" t="s">
        <v>85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91"/>
    </row>
    <row r="15" spans="1:39" s="31" customFormat="1" ht="20.100000000000001" customHeight="1" x14ac:dyDescent="0.2">
      <c r="A15" s="29">
        <v>1</v>
      </c>
      <c r="B15" s="98" t="s">
        <v>86</v>
      </c>
      <c r="C15" s="30" t="s">
        <v>70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15</v>
      </c>
      <c r="O15" s="96"/>
      <c r="P15" s="96"/>
      <c r="Q15" s="96">
        <v>15</v>
      </c>
      <c r="R15" s="94">
        <v>4</v>
      </c>
      <c r="S15" s="96"/>
      <c r="T15" s="96"/>
      <c r="U15" s="96"/>
      <c r="V15" s="97"/>
      <c r="W15" s="75"/>
      <c r="X15" s="12">
        <f t="shared" ref="X15:X25" si="0">Y15+Z15+AB15</f>
        <v>30</v>
      </c>
      <c r="Y15" s="24">
        <f t="shared" ref="Y15:Y25" si="1">D15+I15+N15+S15</f>
        <v>15</v>
      </c>
      <c r="Z15" s="24">
        <f t="shared" ref="Z15:Z25" si="2">E15+J15+O15+T15</f>
        <v>0</v>
      </c>
      <c r="AA15" s="24">
        <f t="shared" ref="AA15:AA25" si="3">F15+K15+P15+U15</f>
        <v>0</v>
      </c>
      <c r="AB15" s="24">
        <f t="shared" ref="AB15:AB25" si="4">G15+L15+Q15+V15</f>
        <v>15</v>
      </c>
      <c r="AC15" s="23">
        <f t="shared" ref="AC15:AC25" si="5">H15+M15+R15+W15</f>
        <v>4</v>
      </c>
    </row>
    <row r="16" spans="1:39" s="31" customFormat="1" ht="20.100000000000001" customHeight="1" x14ac:dyDescent="0.2">
      <c r="A16" s="29">
        <v>2</v>
      </c>
      <c r="B16" s="98" t="s">
        <v>87</v>
      </c>
      <c r="C16" s="30" t="s">
        <v>70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15</v>
      </c>
      <c r="O16" s="96">
        <v>15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 t="shared" si="0"/>
        <v>30</v>
      </c>
      <c r="Y16" s="24">
        <f t="shared" si="1"/>
        <v>15</v>
      </c>
      <c r="Z16" s="24">
        <f t="shared" si="2"/>
        <v>15</v>
      </c>
      <c r="AA16" s="24">
        <f t="shared" si="3"/>
        <v>0</v>
      </c>
      <c r="AB16" s="24">
        <f t="shared" si="4"/>
        <v>0</v>
      </c>
      <c r="AC16" s="23">
        <f t="shared" si="5"/>
        <v>4</v>
      </c>
    </row>
    <row r="17" spans="1:39" s="31" customFormat="1" ht="20.100000000000001" customHeight="1" x14ac:dyDescent="0.2">
      <c r="A17" s="29">
        <v>3</v>
      </c>
      <c r="B17" s="98" t="s">
        <v>88</v>
      </c>
      <c r="C17" s="30" t="s">
        <v>70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15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 t="shared" si="0"/>
        <v>15</v>
      </c>
      <c r="Y17" s="24">
        <f t="shared" si="1"/>
        <v>15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3">
        <f t="shared" si="5"/>
        <v>1</v>
      </c>
    </row>
    <row r="18" spans="1:39" s="31" customFormat="1" ht="20.100000000000001" customHeight="1" x14ac:dyDescent="0.2">
      <c r="A18" s="29">
        <v>4</v>
      </c>
      <c r="B18" s="98" t="s">
        <v>89</v>
      </c>
      <c r="C18" s="30" t="s">
        <v>70</v>
      </c>
      <c r="D18" s="93"/>
      <c r="E18" s="93"/>
      <c r="F18" s="93"/>
      <c r="G18" s="93"/>
      <c r="H18" s="94"/>
      <c r="I18" s="93"/>
      <c r="J18" s="93"/>
      <c r="K18" s="93"/>
      <c r="L18" s="95"/>
      <c r="M18" s="75"/>
      <c r="N18" s="96">
        <v>15</v>
      </c>
      <c r="O18" s="96">
        <v>15</v>
      </c>
      <c r="P18" s="96"/>
      <c r="Q18" s="96"/>
      <c r="R18" s="94">
        <v>4</v>
      </c>
      <c r="S18" s="96"/>
      <c r="T18" s="96"/>
      <c r="U18" s="96"/>
      <c r="V18" s="97"/>
      <c r="W18" s="75"/>
      <c r="X18" s="12">
        <f t="shared" si="0"/>
        <v>30</v>
      </c>
      <c r="Y18" s="24">
        <f t="shared" si="1"/>
        <v>15</v>
      </c>
      <c r="Z18" s="24">
        <f t="shared" si="2"/>
        <v>15</v>
      </c>
      <c r="AA18" s="24">
        <f t="shared" si="3"/>
        <v>0</v>
      </c>
      <c r="AB18" s="24">
        <f t="shared" si="4"/>
        <v>0</v>
      </c>
      <c r="AC18" s="23">
        <f t="shared" si="5"/>
        <v>4</v>
      </c>
    </row>
    <row r="19" spans="1:39" s="31" customFormat="1" ht="20.100000000000001" customHeight="1" x14ac:dyDescent="0.2">
      <c r="A19" s="29">
        <v>5</v>
      </c>
      <c r="B19" s="98" t="s">
        <v>90</v>
      </c>
      <c r="C19" s="30" t="s">
        <v>74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15</v>
      </c>
      <c r="O19" s="96"/>
      <c r="P19" s="96"/>
      <c r="Q19" s="96">
        <v>15</v>
      </c>
      <c r="R19" s="75">
        <v>4</v>
      </c>
      <c r="S19" s="96"/>
      <c r="T19" s="96"/>
      <c r="U19" s="96"/>
      <c r="V19" s="96"/>
      <c r="W19" s="75"/>
      <c r="X19" s="12">
        <f t="shared" si="0"/>
        <v>30</v>
      </c>
      <c r="Y19" s="24">
        <f t="shared" si="1"/>
        <v>15</v>
      </c>
      <c r="Z19" s="24">
        <f t="shared" si="2"/>
        <v>0</v>
      </c>
      <c r="AA19" s="24">
        <f t="shared" si="3"/>
        <v>0</v>
      </c>
      <c r="AB19" s="24">
        <f t="shared" si="4"/>
        <v>15</v>
      </c>
      <c r="AC19" s="23">
        <f t="shared" si="5"/>
        <v>4</v>
      </c>
    </row>
    <row r="20" spans="1:39" s="31" customFormat="1" ht="20.100000000000001" customHeight="1" x14ac:dyDescent="0.2">
      <c r="A20" s="29">
        <v>6</v>
      </c>
      <c r="B20" s="98" t="s">
        <v>91</v>
      </c>
      <c r="C20" s="30" t="s">
        <v>70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15</v>
      </c>
      <c r="O20" s="96">
        <v>15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30</v>
      </c>
      <c r="Y20" s="24">
        <f>D20+I20+N20+S20</f>
        <v>15</v>
      </c>
      <c r="Z20" s="24">
        <f>E20+J20+O20+T20</f>
        <v>15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39" s="31" customFormat="1" ht="26.25" customHeight="1" x14ac:dyDescent="0.2">
      <c r="A21" s="29">
        <v>7</v>
      </c>
      <c r="B21" s="101" t="s">
        <v>92</v>
      </c>
      <c r="C21" s="30" t="s">
        <v>78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15</v>
      </c>
      <c r="T21" s="96"/>
      <c r="U21" s="96"/>
      <c r="V21" s="96">
        <v>15</v>
      </c>
      <c r="W21" s="75">
        <v>4</v>
      </c>
      <c r="X21" s="12">
        <f t="shared" si="0"/>
        <v>30</v>
      </c>
      <c r="Y21" s="24">
        <f t="shared" si="1"/>
        <v>15</v>
      </c>
      <c r="Z21" s="24">
        <f t="shared" si="2"/>
        <v>0</v>
      </c>
      <c r="AA21" s="24">
        <f t="shared" si="3"/>
        <v>0</v>
      </c>
      <c r="AB21" s="24">
        <f t="shared" si="4"/>
        <v>15</v>
      </c>
      <c r="AC21" s="23">
        <f t="shared" si="5"/>
        <v>4</v>
      </c>
    </row>
    <row r="22" spans="1:39" s="31" customFormat="1" ht="20.100000000000001" customHeight="1" x14ac:dyDescent="0.2">
      <c r="A22" s="29">
        <v>8</v>
      </c>
      <c r="B22" s="98" t="s">
        <v>93</v>
      </c>
      <c r="C22" s="30" t="s">
        <v>78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15</v>
      </c>
      <c r="T22" s="96"/>
      <c r="U22" s="96"/>
      <c r="V22" s="96">
        <v>15</v>
      </c>
      <c r="W22" s="75">
        <v>4</v>
      </c>
      <c r="X22" s="12">
        <f t="shared" si="0"/>
        <v>30</v>
      </c>
      <c r="Y22" s="24">
        <f t="shared" si="1"/>
        <v>15</v>
      </c>
      <c r="Z22" s="24">
        <f t="shared" si="2"/>
        <v>0</v>
      </c>
      <c r="AA22" s="24">
        <f t="shared" si="3"/>
        <v>0</v>
      </c>
      <c r="AB22" s="24">
        <f t="shared" si="4"/>
        <v>15</v>
      </c>
      <c r="AC22" s="23">
        <f t="shared" si="5"/>
        <v>4</v>
      </c>
    </row>
    <row r="23" spans="1:39" s="31" customFormat="1" ht="20.100000000000001" customHeight="1" x14ac:dyDescent="0.2">
      <c r="A23" s="29">
        <v>9</v>
      </c>
      <c r="B23" s="98" t="s">
        <v>94</v>
      </c>
      <c r="C23" s="30" t="s">
        <v>81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15</v>
      </c>
      <c r="T23" s="96"/>
      <c r="U23" s="96"/>
      <c r="V23" s="96">
        <v>15</v>
      </c>
      <c r="W23" s="75">
        <v>4</v>
      </c>
      <c r="X23" s="12">
        <f t="shared" si="0"/>
        <v>30</v>
      </c>
      <c r="Y23" s="24">
        <f t="shared" si="1"/>
        <v>15</v>
      </c>
      <c r="Z23" s="24">
        <f t="shared" si="2"/>
        <v>0</v>
      </c>
      <c r="AA23" s="24">
        <f t="shared" si="3"/>
        <v>0</v>
      </c>
      <c r="AB23" s="24">
        <f t="shared" si="4"/>
        <v>15</v>
      </c>
      <c r="AC23" s="23">
        <f t="shared" si="5"/>
        <v>4</v>
      </c>
    </row>
    <row r="24" spans="1:39" s="31" customFormat="1" ht="20.100000000000001" customHeight="1" x14ac:dyDescent="0.2">
      <c r="A24" s="29">
        <v>10</v>
      </c>
      <c r="B24" s="98" t="s">
        <v>95</v>
      </c>
      <c r="C24" s="30" t="s">
        <v>78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15</v>
      </c>
      <c r="T24" s="96"/>
      <c r="U24" s="96"/>
      <c r="V24" s="96"/>
      <c r="W24" s="75">
        <v>1</v>
      </c>
      <c r="X24" s="12">
        <f t="shared" si="0"/>
        <v>15</v>
      </c>
      <c r="Y24" s="24">
        <f t="shared" si="1"/>
        <v>15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3">
        <f t="shared" si="5"/>
        <v>1</v>
      </c>
    </row>
    <row r="25" spans="1:39" s="58" customFormat="1" ht="21.75" customHeight="1" x14ac:dyDescent="0.2">
      <c r="A25" s="172" t="s">
        <v>83</v>
      </c>
      <c r="B25" s="173"/>
      <c r="C25" s="173"/>
      <c r="D25" s="55">
        <f t="shared" ref="D25:W25" si="6">SUM(D14:D24)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90</v>
      </c>
      <c r="O25" s="57">
        <f t="shared" si="6"/>
        <v>45</v>
      </c>
      <c r="P25" s="57">
        <f t="shared" si="6"/>
        <v>0</v>
      </c>
      <c r="Q25" s="57">
        <f t="shared" si="6"/>
        <v>30</v>
      </c>
      <c r="R25" s="56">
        <f t="shared" si="6"/>
        <v>20</v>
      </c>
      <c r="S25" s="57">
        <f t="shared" si="6"/>
        <v>60</v>
      </c>
      <c r="T25" s="57">
        <f t="shared" si="6"/>
        <v>0</v>
      </c>
      <c r="U25" s="57">
        <f t="shared" si="6"/>
        <v>0</v>
      </c>
      <c r="V25" s="57">
        <f t="shared" si="6"/>
        <v>45</v>
      </c>
      <c r="W25" s="56">
        <f t="shared" si="6"/>
        <v>13</v>
      </c>
      <c r="X25" s="12">
        <f t="shared" si="0"/>
        <v>270</v>
      </c>
      <c r="Y25" s="24">
        <f t="shared" si="1"/>
        <v>150</v>
      </c>
      <c r="Z25" s="24">
        <f t="shared" si="2"/>
        <v>45</v>
      </c>
      <c r="AA25" s="24">
        <f t="shared" si="3"/>
        <v>0</v>
      </c>
      <c r="AB25" s="24">
        <f t="shared" si="4"/>
        <v>75</v>
      </c>
      <c r="AC25" s="23">
        <f t="shared" si="5"/>
        <v>33</v>
      </c>
    </row>
    <row r="26" spans="1:3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5"/>
      <c r="Y26" s="35"/>
      <c r="Z26" s="35"/>
      <c r="AA26" s="35"/>
      <c r="AB26" s="35"/>
      <c r="AC26" s="35"/>
      <c r="AD26" s="35"/>
      <c r="AE26" s="35"/>
      <c r="AF26" s="35"/>
      <c r="AG26" s="25"/>
      <c r="AH26" s="33"/>
      <c r="AI26" s="33"/>
      <c r="AJ26" s="33"/>
      <c r="AK26" s="33"/>
      <c r="AL26" s="33"/>
      <c r="AM26" s="36"/>
    </row>
  </sheetData>
  <mergeCells count="28">
    <mergeCell ref="A1:AC1"/>
    <mergeCell ref="A2:AC2"/>
    <mergeCell ref="A3:AC3"/>
    <mergeCell ref="A4:AC4"/>
    <mergeCell ref="A9:AC9"/>
    <mergeCell ref="A5:AC5"/>
    <mergeCell ref="A6:AC6"/>
    <mergeCell ref="A7:AC7"/>
    <mergeCell ref="A8:AC8"/>
    <mergeCell ref="A25:C25"/>
    <mergeCell ref="A11:A13"/>
    <mergeCell ref="C11:C13"/>
    <mergeCell ref="X11:X13"/>
    <mergeCell ref="N11:W11"/>
    <mergeCell ref="N12:Q12"/>
    <mergeCell ref="A14:AC14"/>
    <mergeCell ref="I12:L12"/>
    <mergeCell ref="H12:H13"/>
    <mergeCell ref="Y11:AB12"/>
    <mergeCell ref="B11:B13"/>
    <mergeCell ref="R12:R13"/>
    <mergeCell ref="D12:G12"/>
    <mergeCell ref="M12:M13"/>
    <mergeCell ref="AC11:AC13"/>
    <mergeCell ref="S10:AE10"/>
    <mergeCell ref="S12:V12"/>
    <mergeCell ref="W12:W13"/>
    <mergeCell ref="D11:M11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433F-8571-413C-BA5A-5470B013FA4C}">
  <sheetPr>
    <pageSetUpPr fitToPage="1"/>
  </sheetPr>
  <dimension ref="A1:AN26"/>
  <sheetViews>
    <sheetView zoomScaleNormal="100" workbookViewId="0">
      <selection activeCell="A3" sqref="A3:AC3"/>
    </sheetView>
  </sheetViews>
  <sheetFormatPr defaultRowHeight="12.75" x14ac:dyDescent="0.2"/>
  <cols>
    <col min="1" max="1" width="2.85546875" style="3" customWidth="1"/>
    <col min="2" max="2" width="33.7109375" style="3" customWidth="1"/>
    <col min="3" max="3" width="5.8554687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68"/>
    </row>
    <row r="2" spans="1:40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68"/>
    </row>
    <row r="3" spans="1:40" x14ac:dyDescent="0.2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68"/>
    </row>
    <row r="4" spans="1:40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68"/>
    </row>
    <row r="5" spans="1:40" s="49" customFormat="1" ht="12.75" customHeight="1" x14ac:dyDescent="0.2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69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0" ht="12.75" customHeight="1" x14ac:dyDescent="0.2">
      <c r="A6" s="164" t="s">
        <v>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66"/>
    </row>
    <row r="7" spans="1:40" ht="12.75" customHeight="1" x14ac:dyDescent="0.2">
      <c r="A7" s="165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64"/>
    </row>
    <row r="8" spans="1:40" ht="12.75" customHeight="1" x14ac:dyDescent="0.2">
      <c r="A8" s="163" t="s">
        <v>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70"/>
    </row>
    <row r="9" spans="1:40" ht="12.75" customHeight="1" x14ac:dyDescent="0.2">
      <c r="A9" s="187" t="s">
        <v>96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</row>
    <row r="10" spans="1:40" ht="12.7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40" s="1" customFormat="1" ht="12.75" customHeight="1" x14ac:dyDescent="0.2">
      <c r="A11" s="153" t="s">
        <v>7</v>
      </c>
      <c r="B11" s="183" t="s">
        <v>8</v>
      </c>
      <c r="C11" s="184" t="s">
        <v>67</v>
      </c>
      <c r="D11" s="185" t="s">
        <v>10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5" t="s">
        <v>11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71" t="s">
        <v>12</v>
      </c>
      <c r="Y11" s="177" t="s">
        <v>13</v>
      </c>
      <c r="Z11" s="178"/>
      <c r="AA11" s="178"/>
      <c r="AB11" s="178"/>
      <c r="AC11" s="150" t="s">
        <v>14</v>
      </c>
    </row>
    <row r="12" spans="1:40" s="1" customFormat="1" ht="12.75" customHeight="1" x14ac:dyDescent="0.2">
      <c r="A12" s="153"/>
      <c r="B12" s="183"/>
      <c r="C12" s="141"/>
      <c r="D12" s="143" t="s">
        <v>15</v>
      </c>
      <c r="E12" s="144"/>
      <c r="F12" s="144"/>
      <c r="G12" s="144"/>
      <c r="H12" s="150" t="s">
        <v>14</v>
      </c>
      <c r="I12" s="143" t="s">
        <v>16</v>
      </c>
      <c r="J12" s="144"/>
      <c r="K12" s="144"/>
      <c r="L12" s="144"/>
      <c r="M12" s="150" t="s">
        <v>14</v>
      </c>
      <c r="N12" s="148" t="s">
        <v>17</v>
      </c>
      <c r="O12" s="149"/>
      <c r="P12" s="149"/>
      <c r="Q12" s="149"/>
      <c r="R12" s="150" t="s">
        <v>14</v>
      </c>
      <c r="S12" s="148" t="s">
        <v>18</v>
      </c>
      <c r="T12" s="149"/>
      <c r="U12" s="149"/>
      <c r="V12" s="149"/>
      <c r="W12" s="150" t="s">
        <v>14</v>
      </c>
      <c r="X12" s="171"/>
      <c r="Y12" s="179"/>
      <c r="Z12" s="158"/>
      <c r="AA12" s="158"/>
      <c r="AB12" s="158"/>
      <c r="AC12" s="189"/>
    </row>
    <row r="13" spans="1:40" s="2" customFormat="1" ht="12.75" customHeight="1" x14ac:dyDescent="0.2">
      <c r="A13" s="153"/>
      <c r="B13" s="183"/>
      <c r="C13" s="142"/>
      <c r="D13" s="9" t="s">
        <v>23</v>
      </c>
      <c r="E13" s="9" t="s">
        <v>20</v>
      </c>
      <c r="F13" s="15" t="s">
        <v>21</v>
      </c>
      <c r="G13" s="15" t="s">
        <v>22</v>
      </c>
      <c r="H13" s="151"/>
      <c r="I13" s="9" t="s">
        <v>23</v>
      </c>
      <c r="J13" s="9" t="s">
        <v>20</v>
      </c>
      <c r="K13" s="15" t="s">
        <v>21</v>
      </c>
      <c r="L13" s="15" t="s">
        <v>22</v>
      </c>
      <c r="M13" s="151"/>
      <c r="N13" s="10" t="s">
        <v>23</v>
      </c>
      <c r="O13" s="10" t="s">
        <v>20</v>
      </c>
      <c r="P13" s="16" t="s">
        <v>21</v>
      </c>
      <c r="Q13" s="16" t="s">
        <v>22</v>
      </c>
      <c r="R13" s="151"/>
      <c r="S13" s="10" t="s">
        <v>23</v>
      </c>
      <c r="T13" s="10" t="s">
        <v>20</v>
      </c>
      <c r="U13" s="16" t="s">
        <v>21</v>
      </c>
      <c r="V13" s="16" t="s">
        <v>22</v>
      </c>
      <c r="W13" s="151"/>
      <c r="X13" s="171"/>
      <c r="Y13" s="11" t="s">
        <v>23</v>
      </c>
      <c r="Z13" s="11" t="s">
        <v>20</v>
      </c>
      <c r="AA13" s="19" t="s">
        <v>21</v>
      </c>
      <c r="AB13" s="19" t="s">
        <v>22</v>
      </c>
      <c r="AC13" s="151"/>
    </row>
    <row r="14" spans="1:40" s="31" customFormat="1" ht="20.100000000000001" customHeight="1" x14ac:dyDescent="0.2">
      <c r="A14" s="169" t="s">
        <v>97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70"/>
    </row>
    <row r="15" spans="1:40" s="31" customFormat="1" ht="20.100000000000001" customHeight="1" x14ac:dyDescent="0.2">
      <c r="A15" s="29">
        <v>1</v>
      </c>
      <c r="B15" s="107" t="s">
        <v>98</v>
      </c>
      <c r="C15" s="30" t="s">
        <v>70</v>
      </c>
      <c r="D15" s="93"/>
      <c r="E15" s="93"/>
      <c r="F15" s="93"/>
      <c r="G15" s="93"/>
      <c r="H15" s="94"/>
      <c r="I15" s="93"/>
      <c r="J15" s="93"/>
      <c r="K15" s="93"/>
      <c r="L15" s="95"/>
      <c r="M15" s="75"/>
      <c r="N15" s="96">
        <v>15</v>
      </c>
      <c r="O15" s="96">
        <v>15</v>
      </c>
      <c r="P15" s="96"/>
      <c r="Q15" s="96"/>
      <c r="R15" s="94">
        <v>4</v>
      </c>
      <c r="S15" s="96"/>
      <c r="T15" s="96"/>
      <c r="U15" s="96"/>
      <c r="V15" s="97"/>
      <c r="W15" s="75"/>
      <c r="X15" s="12">
        <f>Y15+Z15+AB15</f>
        <v>30</v>
      </c>
      <c r="Y15" s="24">
        <f>D15+I15+N15+S15</f>
        <v>15</v>
      </c>
      <c r="Z15" s="24">
        <f>E15+J15+O15+T15</f>
        <v>15</v>
      </c>
      <c r="AA15" s="24">
        <f>F15+K15+P15+U15</f>
        <v>0</v>
      </c>
      <c r="AB15" s="24">
        <f>G15+L15+Q15+V15</f>
        <v>0</v>
      </c>
      <c r="AC15" s="23">
        <f>H15+M15+R15+W15</f>
        <v>4</v>
      </c>
    </row>
    <row r="16" spans="1:40" s="31" customFormat="1" ht="21.75" customHeight="1" x14ac:dyDescent="0.2">
      <c r="A16" s="29">
        <v>2</v>
      </c>
      <c r="B16" s="98" t="s">
        <v>99</v>
      </c>
      <c r="C16" s="30" t="s">
        <v>70</v>
      </c>
      <c r="D16" s="93"/>
      <c r="E16" s="93"/>
      <c r="F16" s="93"/>
      <c r="G16" s="93"/>
      <c r="H16" s="94"/>
      <c r="I16" s="93"/>
      <c r="J16" s="93"/>
      <c r="K16" s="93"/>
      <c r="L16" s="93"/>
      <c r="M16" s="75"/>
      <c r="N16" s="96">
        <v>15</v>
      </c>
      <c r="O16" s="96">
        <v>15</v>
      </c>
      <c r="P16" s="96"/>
      <c r="Q16" s="96"/>
      <c r="R16" s="94">
        <v>4</v>
      </c>
      <c r="S16" s="96"/>
      <c r="T16" s="96"/>
      <c r="U16" s="96"/>
      <c r="V16" s="97"/>
      <c r="W16" s="75"/>
      <c r="X16" s="12">
        <f>Y16+Z16+AB16</f>
        <v>30</v>
      </c>
      <c r="Y16" s="24">
        <f t="shared" ref="Y16:Y25" si="0">D16+I16+N16+S16</f>
        <v>15</v>
      </c>
      <c r="Z16" s="24">
        <f t="shared" ref="Z16:Z25" si="1">E16+J16+O16+T16</f>
        <v>15</v>
      </c>
      <c r="AA16" s="24">
        <f t="shared" ref="AA16:AA25" si="2">F16+K16+P16+U16</f>
        <v>0</v>
      </c>
      <c r="AB16" s="24">
        <f t="shared" ref="AB16:AB25" si="3">G16+L16+Q16+V16</f>
        <v>0</v>
      </c>
      <c r="AC16" s="23">
        <f t="shared" ref="AC16:AC25" si="4">H16+M16+R16+W16</f>
        <v>4</v>
      </c>
    </row>
    <row r="17" spans="1:29" s="31" customFormat="1" ht="20.100000000000001" customHeight="1" x14ac:dyDescent="0.2">
      <c r="A17" s="29">
        <v>3</v>
      </c>
      <c r="B17" s="98" t="s">
        <v>100</v>
      </c>
      <c r="C17" s="30" t="s">
        <v>70</v>
      </c>
      <c r="D17" s="93"/>
      <c r="E17" s="93"/>
      <c r="F17" s="93"/>
      <c r="G17" s="93"/>
      <c r="H17" s="75"/>
      <c r="I17" s="93"/>
      <c r="J17" s="93"/>
      <c r="K17" s="93"/>
      <c r="L17" s="93"/>
      <c r="M17" s="75"/>
      <c r="N17" s="96">
        <v>15</v>
      </c>
      <c r="O17" s="96"/>
      <c r="P17" s="96"/>
      <c r="Q17" s="96"/>
      <c r="R17" s="75">
        <v>1</v>
      </c>
      <c r="S17" s="96"/>
      <c r="T17" s="96"/>
      <c r="U17" s="96"/>
      <c r="V17" s="96"/>
      <c r="W17" s="75"/>
      <c r="X17" s="12">
        <f>Y17+Z17+AB17</f>
        <v>15</v>
      </c>
      <c r="Y17" s="24">
        <f t="shared" si="0"/>
        <v>15</v>
      </c>
      <c r="Z17" s="24">
        <f t="shared" si="1"/>
        <v>0</v>
      </c>
      <c r="AA17" s="24">
        <f t="shared" si="2"/>
        <v>0</v>
      </c>
      <c r="AB17" s="24">
        <f t="shared" si="3"/>
        <v>0</v>
      </c>
      <c r="AC17" s="23">
        <f t="shared" si="4"/>
        <v>1</v>
      </c>
    </row>
    <row r="18" spans="1:29" s="31" customFormat="1" ht="20.100000000000001" customHeight="1" x14ac:dyDescent="0.2">
      <c r="A18" s="29">
        <v>4</v>
      </c>
      <c r="B18" s="98" t="s">
        <v>101</v>
      </c>
      <c r="C18" s="30" t="s">
        <v>74</v>
      </c>
      <c r="D18" s="93"/>
      <c r="E18" s="93"/>
      <c r="F18" s="93"/>
      <c r="G18" s="93"/>
      <c r="H18" s="94"/>
      <c r="I18" s="93"/>
      <c r="J18" s="93"/>
      <c r="K18" s="93"/>
      <c r="L18" s="95"/>
      <c r="M18" s="75"/>
      <c r="N18" s="96">
        <v>15</v>
      </c>
      <c r="O18" s="96"/>
      <c r="P18" s="96"/>
      <c r="Q18" s="96">
        <v>15</v>
      </c>
      <c r="R18" s="94">
        <v>4</v>
      </c>
      <c r="S18" s="96"/>
      <c r="T18" s="96"/>
      <c r="U18" s="96"/>
      <c r="V18" s="97"/>
      <c r="W18" s="75"/>
      <c r="X18" s="12">
        <f>Y18+Z18+AB18</f>
        <v>30</v>
      </c>
      <c r="Y18" s="24">
        <f t="shared" ref="Y18:AA19" si="5">D18+I18+N18+S18</f>
        <v>15</v>
      </c>
      <c r="Z18" s="24">
        <f t="shared" si="5"/>
        <v>0</v>
      </c>
      <c r="AA18" s="24">
        <f t="shared" si="5"/>
        <v>0</v>
      </c>
      <c r="AB18" s="24">
        <f t="shared" si="3"/>
        <v>15</v>
      </c>
      <c r="AC18" s="23">
        <f t="shared" si="4"/>
        <v>4</v>
      </c>
    </row>
    <row r="19" spans="1:29" s="31" customFormat="1" ht="20.100000000000001" customHeight="1" x14ac:dyDescent="0.2">
      <c r="A19" s="29">
        <v>5</v>
      </c>
      <c r="B19" s="98" t="s">
        <v>102</v>
      </c>
      <c r="C19" s="30" t="s">
        <v>70</v>
      </c>
      <c r="D19" s="93"/>
      <c r="E19" s="93"/>
      <c r="F19" s="93"/>
      <c r="G19" s="93"/>
      <c r="H19" s="75"/>
      <c r="I19" s="93"/>
      <c r="J19" s="93"/>
      <c r="K19" s="93"/>
      <c r="L19" s="93"/>
      <c r="M19" s="75"/>
      <c r="N19" s="96">
        <v>15</v>
      </c>
      <c r="O19" s="96"/>
      <c r="P19" s="96">
        <v>15</v>
      </c>
      <c r="Q19" s="96"/>
      <c r="R19" s="75">
        <v>4</v>
      </c>
      <c r="S19" s="96"/>
      <c r="T19" s="96"/>
      <c r="U19" s="96"/>
      <c r="V19" s="96"/>
      <c r="W19" s="75"/>
      <c r="X19" s="12">
        <f>Y19+Z19+AA19</f>
        <v>30</v>
      </c>
      <c r="Y19" s="24">
        <f t="shared" si="5"/>
        <v>15</v>
      </c>
      <c r="Z19" s="24">
        <f t="shared" si="5"/>
        <v>0</v>
      </c>
      <c r="AA19" s="24">
        <f t="shared" si="5"/>
        <v>15</v>
      </c>
      <c r="AB19" s="24">
        <f>G19+L19+Q19+V19</f>
        <v>0</v>
      </c>
      <c r="AC19" s="23">
        <f t="shared" si="4"/>
        <v>4</v>
      </c>
    </row>
    <row r="20" spans="1:29" s="31" customFormat="1" ht="20.100000000000001" customHeight="1" x14ac:dyDescent="0.2">
      <c r="A20" s="29">
        <v>8</v>
      </c>
      <c r="B20" s="107" t="s">
        <v>103</v>
      </c>
      <c r="C20" s="30" t="s">
        <v>70</v>
      </c>
      <c r="D20" s="93"/>
      <c r="E20" s="93"/>
      <c r="F20" s="93"/>
      <c r="G20" s="93"/>
      <c r="H20" s="75"/>
      <c r="I20" s="93"/>
      <c r="J20" s="93"/>
      <c r="K20" s="93"/>
      <c r="L20" s="93"/>
      <c r="M20" s="75"/>
      <c r="N20" s="96">
        <v>15</v>
      </c>
      <c r="O20" s="96">
        <v>15</v>
      </c>
      <c r="P20" s="96"/>
      <c r="Q20" s="96"/>
      <c r="R20" s="75">
        <v>3</v>
      </c>
      <c r="S20" s="96"/>
      <c r="T20" s="96"/>
      <c r="U20" s="96"/>
      <c r="V20" s="96"/>
      <c r="W20" s="75"/>
      <c r="X20" s="12">
        <f>Y20+Z20+AB20</f>
        <v>30</v>
      </c>
      <c r="Y20" s="24">
        <f>D20+I20+N20+S20</f>
        <v>15</v>
      </c>
      <c r="Z20" s="24">
        <f>E20+J20+O20+T20</f>
        <v>15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29" s="31" customFormat="1" ht="20.100000000000001" customHeight="1" x14ac:dyDescent="0.2">
      <c r="A21" s="29">
        <v>6</v>
      </c>
      <c r="B21" s="106" t="s">
        <v>104</v>
      </c>
      <c r="C21" s="30" t="s">
        <v>78</v>
      </c>
      <c r="D21" s="93"/>
      <c r="E21" s="93"/>
      <c r="F21" s="93"/>
      <c r="G21" s="93"/>
      <c r="H21" s="75"/>
      <c r="I21" s="93"/>
      <c r="J21" s="93"/>
      <c r="K21" s="93"/>
      <c r="L21" s="93"/>
      <c r="M21" s="75"/>
      <c r="N21" s="96"/>
      <c r="O21" s="96"/>
      <c r="P21" s="96"/>
      <c r="Q21" s="96"/>
      <c r="R21" s="75"/>
      <c r="S21" s="96">
        <v>15</v>
      </c>
      <c r="T21" s="96"/>
      <c r="U21" s="96"/>
      <c r="V21" s="96">
        <v>15</v>
      </c>
      <c r="W21" s="75">
        <v>4</v>
      </c>
      <c r="X21" s="12">
        <f>Y21+Z21+AB21</f>
        <v>30</v>
      </c>
      <c r="Y21" s="24">
        <f t="shared" si="0"/>
        <v>15</v>
      </c>
      <c r="Z21" s="24">
        <f t="shared" si="1"/>
        <v>0</v>
      </c>
      <c r="AA21" s="24">
        <f t="shared" si="2"/>
        <v>0</v>
      </c>
      <c r="AB21" s="24">
        <f t="shared" si="3"/>
        <v>15</v>
      </c>
      <c r="AC21" s="23">
        <f t="shared" si="4"/>
        <v>4</v>
      </c>
    </row>
    <row r="22" spans="1:29" s="31" customFormat="1" ht="21.75" customHeight="1" x14ac:dyDescent="0.2">
      <c r="A22" s="29">
        <v>7</v>
      </c>
      <c r="B22" s="98" t="s">
        <v>105</v>
      </c>
      <c r="C22" s="30" t="s">
        <v>78</v>
      </c>
      <c r="D22" s="93"/>
      <c r="E22" s="93"/>
      <c r="F22" s="93"/>
      <c r="G22" s="93"/>
      <c r="H22" s="75"/>
      <c r="I22" s="93"/>
      <c r="J22" s="93"/>
      <c r="K22" s="93"/>
      <c r="L22" s="93"/>
      <c r="M22" s="75"/>
      <c r="N22" s="96"/>
      <c r="O22" s="96"/>
      <c r="P22" s="96"/>
      <c r="Q22" s="96"/>
      <c r="R22" s="75"/>
      <c r="S22" s="96">
        <v>15</v>
      </c>
      <c r="T22" s="96">
        <v>15</v>
      </c>
      <c r="U22" s="96"/>
      <c r="V22" s="96"/>
      <c r="W22" s="75">
        <v>4</v>
      </c>
      <c r="X22" s="12">
        <f>Y22+Z22+AB22</f>
        <v>30</v>
      </c>
      <c r="Y22" s="24">
        <f t="shared" si="0"/>
        <v>15</v>
      </c>
      <c r="Z22" s="24">
        <f t="shared" si="1"/>
        <v>15</v>
      </c>
      <c r="AA22" s="24">
        <f t="shared" si="2"/>
        <v>0</v>
      </c>
      <c r="AB22" s="24">
        <f t="shared" si="3"/>
        <v>0</v>
      </c>
      <c r="AC22" s="23">
        <f t="shared" si="4"/>
        <v>4</v>
      </c>
    </row>
    <row r="23" spans="1:29" s="31" customFormat="1" ht="20.100000000000001" customHeight="1" x14ac:dyDescent="0.2">
      <c r="A23" s="29">
        <v>9</v>
      </c>
      <c r="B23" s="99" t="s">
        <v>106</v>
      </c>
      <c r="C23" s="30" t="s">
        <v>81</v>
      </c>
      <c r="D23" s="93"/>
      <c r="E23" s="93"/>
      <c r="F23" s="93"/>
      <c r="G23" s="93"/>
      <c r="H23" s="75"/>
      <c r="I23" s="93"/>
      <c r="J23" s="93"/>
      <c r="K23" s="93"/>
      <c r="L23" s="93"/>
      <c r="M23" s="75"/>
      <c r="N23" s="96"/>
      <c r="O23" s="96"/>
      <c r="P23" s="96"/>
      <c r="Q23" s="96"/>
      <c r="R23" s="75"/>
      <c r="S23" s="96">
        <v>15</v>
      </c>
      <c r="T23" s="96"/>
      <c r="U23" s="96"/>
      <c r="V23" s="96">
        <v>15</v>
      </c>
      <c r="W23" s="75">
        <v>4</v>
      </c>
      <c r="X23" s="12">
        <f>Y23+Z23+AB23</f>
        <v>30</v>
      </c>
      <c r="Y23" s="24">
        <f>D23+I23+N23+S23</f>
        <v>15</v>
      </c>
      <c r="Z23" s="24">
        <f>E23+J23+O23+T23</f>
        <v>0</v>
      </c>
      <c r="AA23" s="24">
        <f>F23+K23+P23+U23</f>
        <v>0</v>
      </c>
      <c r="AB23" s="24">
        <f>G23+L23+Q23+V23</f>
        <v>15</v>
      </c>
      <c r="AC23" s="23">
        <f>H23+M23+R23+W23</f>
        <v>4</v>
      </c>
    </row>
    <row r="24" spans="1:29" s="31" customFormat="1" ht="20.100000000000001" customHeight="1" x14ac:dyDescent="0.2">
      <c r="A24" s="29">
        <v>10</v>
      </c>
      <c r="B24" s="98" t="s">
        <v>107</v>
      </c>
      <c r="C24" s="30" t="s">
        <v>78</v>
      </c>
      <c r="D24" s="93"/>
      <c r="E24" s="93"/>
      <c r="F24" s="93"/>
      <c r="G24" s="93"/>
      <c r="H24" s="75"/>
      <c r="I24" s="93"/>
      <c r="J24" s="93"/>
      <c r="K24" s="93"/>
      <c r="L24" s="93"/>
      <c r="M24" s="75"/>
      <c r="N24" s="96"/>
      <c r="O24" s="96"/>
      <c r="P24" s="96"/>
      <c r="Q24" s="96"/>
      <c r="R24" s="75"/>
      <c r="S24" s="96">
        <v>15</v>
      </c>
      <c r="T24" s="96"/>
      <c r="U24" s="96"/>
      <c r="V24" s="96"/>
      <c r="W24" s="75">
        <v>1</v>
      </c>
      <c r="X24" s="12">
        <f>Y24+Z24+AB24</f>
        <v>15</v>
      </c>
      <c r="Y24" s="24">
        <f t="shared" si="0"/>
        <v>15</v>
      </c>
      <c r="Z24" s="24">
        <f t="shared" si="1"/>
        <v>0</v>
      </c>
      <c r="AA24" s="24">
        <f t="shared" si="2"/>
        <v>0</v>
      </c>
      <c r="AB24" s="24">
        <f t="shared" si="3"/>
        <v>0</v>
      </c>
      <c r="AC24" s="23">
        <f t="shared" si="4"/>
        <v>1</v>
      </c>
    </row>
    <row r="25" spans="1:29" s="58" customFormat="1" ht="21.75" customHeight="1" x14ac:dyDescent="0.2">
      <c r="A25" s="172" t="s">
        <v>83</v>
      </c>
      <c r="B25" s="173"/>
      <c r="C25" s="173"/>
      <c r="D25" s="55">
        <f t="shared" ref="D25:W25" si="6">SUM(D15:D24)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90</v>
      </c>
      <c r="O25" s="57">
        <f t="shared" si="6"/>
        <v>45</v>
      </c>
      <c r="P25" s="57">
        <f t="shared" si="6"/>
        <v>15</v>
      </c>
      <c r="Q25" s="57">
        <f t="shared" si="6"/>
        <v>15</v>
      </c>
      <c r="R25" s="56">
        <f t="shared" si="6"/>
        <v>20</v>
      </c>
      <c r="S25" s="57">
        <f t="shared" si="6"/>
        <v>60</v>
      </c>
      <c r="T25" s="57">
        <f t="shared" si="6"/>
        <v>15</v>
      </c>
      <c r="U25" s="57">
        <f t="shared" si="6"/>
        <v>0</v>
      </c>
      <c r="V25" s="57">
        <f t="shared" si="6"/>
        <v>30</v>
      </c>
      <c r="W25" s="56">
        <f t="shared" si="6"/>
        <v>13</v>
      </c>
      <c r="X25" s="21">
        <f>Y25+Z25+AA25+AB25</f>
        <v>270</v>
      </c>
      <c r="Y25" s="24">
        <f t="shared" si="0"/>
        <v>150</v>
      </c>
      <c r="Z25" s="24">
        <f t="shared" si="1"/>
        <v>60</v>
      </c>
      <c r="AA25" s="24">
        <f t="shared" si="2"/>
        <v>15</v>
      </c>
      <c r="AB25" s="24">
        <f t="shared" si="3"/>
        <v>45</v>
      </c>
      <c r="AC25" s="23">
        <f t="shared" si="4"/>
        <v>33</v>
      </c>
    </row>
    <row r="26" spans="1:2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3"/>
      <c r="Y26" s="33"/>
      <c r="Z26" s="33"/>
      <c r="AA26" s="33"/>
      <c r="AB26" s="33"/>
      <c r="AC26" s="36"/>
    </row>
  </sheetData>
  <mergeCells count="27">
    <mergeCell ref="A1:AC1"/>
    <mergeCell ref="A2:AC2"/>
    <mergeCell ref="A25:C25"/>
    <mergeCell ref="A11:A13"/>
    <mergeCell ref="C11:C13"/>
    <mergeCell ref="X11:X13"/>
    <mergeCell ref="N11:W11"/>
    <mergeCell ref="A3:AC3"/>
    <mergeCell ref="A4:AC4"/>
    <mergeCell ref="A5:AC5"/>
    <mergeCell ref="A14:AC14"/>
    <mergeCell ref="N12:Q12"/>
    <mergeCell ref="I12:L12"/>
    <mergeCell ref="B11:B13"/>
    <mergeCell ref="D11:M11"/>
    <mergeCell ref="W12:W13"/>
    <mergeCell ref="H12:H13"/>
    <mergeCell ref="S12:V12"/>
    <mergeCell ref="A6:AC6"/>
    <mergeCell ref="A8:AC8"/>
    <mergeCell ref="AC11:AC13"/>
    <mergeCell ref="D12:G12"/>
    <mergeCell ref="R12:R13"/>
    <mergeCell ref="M12:M13"/>
    <mergeCell ref="A9:AC9"/>
    <mergeCell ref="Y11:AB12"/>
    <mergeCell ref="A7:AC7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plan główny</vt:lpstr>
      <vt:lpstr>BiUF</vt:lpstr>
      <vt:lpstr>FP</vt:lpstr>
      <vt:lpstr>RiSF</vt:lpstr>
      <vt:lpstr>BiUF!Obszar_wydruku</vt:lpstr>
      <vt:lpstr>FP!Obszar_wydruku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cp:lastPrinted>2025-07-01T09:57:16Z</cp:lastPrinted>
  <dcterms:created xsi:type="dcterms:W3CDTF">1997-02-26T13:46:56Z</dcterms:created>
  <dcterms:modified xsi:type="dcterms:W3CDTF">2025-08-07T11:09:32Z</dcterms:modified>
  <cp:category/>
  <cp:contentStatus/>
</cp:coreProperties>
</file>